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https://d.docs.live.net/f47d6a3d081eac19/Documents/Jauge 2024/CIM/Trophée CIM/"/>
    </mc:Choice>
  </mc:AlternateContent>
  <xr:revisionPtr revIDLastSave="232" documentId="8_{70EEB27D-1A95-4529-A6CE-169513B87FF4}" xr6:coauthVersionLast="47" xr6:coauthVersionMax="47" xr10:uidLastSave="{3AA56120-370A-4DC2-BAE4-3F14A9FAC34D}"/>
  <bookViews>
    <workbookView xWindow="-120" yWindow="-120" windowWidth="29040" windowHeight="15720" activeTab="1" xr2:uid="{00000000-000D-0000-FFFF-FFFF00000000}"/>
  </bookViews>
  <sheets>
    <sheet name="Systéme de point 24" sheetId="1" r:id="rId1"/>
    <sheet name="Synthése 1 - 24" sheetId="11" r:id="rId2"/>
    <sheet name="TOTAL 2024" sheetId="8" r:id="rId3"/>
    <sheet name="Antibes 24" sheetId="4" r:id="rId4"/>
    <sheet name="Argentario 24" sheetId="12" r:id="rId5"/>
    <sheet name="Napoli 24" sheetId="20" r:id="rId6"/>
    <sheet name="Palma 24" sheetId="14" r:id="rId7"/>
    <sheet name="Mahon 24" sheetId="15" r:id="rId8"/>
    <sheet name="Barcelona 24" sheetId="13" r:id="rId9"/>
    <sheet name="Imperia 24" sheetId="18" r:id="rId10"/>
    <sheet name="Monaco 23" sheetId="17" state="hidden" r:id="rId11"/>
    <sheet name="Cannes 24" sheetId="16" r:id="rId12"/>
    <sheet name="Saint-Tropez 24" sheetId="19" r:id="rId13"/>
  </sheets>
  <definedNames>
    <definedName name="_xlnm._FilterDatabase" localSheetId="3" hidden="1">'Antibes 24'!$A$4:$X$44</definedName>
    <definedName name="_xlnm._FilterDatabase" localSheetId="2" hidden="1">'TOTAL 2024'!$A$6:$AU$192</definedName>
    <definedName name="_xlnm.Print_Titles" localSheetId="2">'TOTAL 2024'!$1:$5</definedName>
    <definedName name="_xlnm.Print_Area" localSheetId="1">'Synthése 1 - 24'!$A$2:$I$81</definedName>
    <definedName name="_xlnm.Print_Area" localSheetId="0">'Systéme de point 24'!$A$1:$R$23</definedName>
    <definedName name="_xlnm.Print_Area" localSheetId="2">'TOTAL 2024'!$A$2:$AN$193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9" i="11" l="1"/>
  <c r="A78" i="11"/>
  <c r="I186" i="8"/>
  <c r="J186" i="8"/>
  <c r="K186" i="8"/>
  <c r="I143" i="8"/>
  <c r="J143" i="8"/>
  <c r="K143" i="8"/>
  <c r="I161" i="8"/>
  <c r="J161" i="8"/>
  <c r="K161" i="8"/>
  <c r="I134" i="8"/>
  <c r="J134" i="8"/>
  <c r="K134" i="8"/>
  <c r="I148" i="8"/>
  <c r="J148" i="8"/>
  <c r="K148" i="8"/>
  <c r="I114" i="8"/>
  <c r="J114" i="8"/>
  <c r="K114" i="8"/>
  <c r="I127" i="8"/>
  <c r="J127" i="8"/>
  <c r="K127" i="8"/>
  <c r="I26" i="8"/>
  <c r="J26" i="8"/>
  <c r="K26" i="8"/>
  <c r="I24" i="8"/>
  <c r="J24" i="8"/>
  <c r="K24" i="8"/>
  <c r="I112" i="8"/>
  <c r="J112" i="8"/>
  <c r="K112" i="8"/>
  <c r="I31" i="8"/>
  <c r="J31" i="8"/>
  <c r="K31" i="8"/>
  <c r="I136" i="8"/>
  <c r="J136" i="8"/>
  <c r="K136" i="8"/>
  <c r="I122" i="8"/>
  <c r="J122" i="8"/>
  <c r="K122" i="8"/>
  <c r="I43" i="8"/>
  <c r="J43" i="8"/>
  <c r="K43" i="8"/>
  <c r="I15" i="8"/>
  <c r="J15" i="8"/>
  <c r="K15" i="8"/>
  <c r="I62" i="8"/>
  <c r="J62" i="8"/>
  <c r="K62" i="8"/>
  <c r="I68" i="8"/>
  <c r="J68" i="8"/>
  <c r="K68" i="8"/>
  <c r="I66" i="8"/>
  <c r="J66" i="8"/>
  <c r="K66" i="8"/>
  <c r="I115" i="8"/>
  <c r="J115" i="8"/>
  <c r="K115" i="8"/>
  <c r="I107" i="8"/>
  <c r="J107" i="8"/>
  <c r="K107" i="8"/>
  <c r="I53" i="8"/>
  <c r="J53" i="8"/>
  <c r="K53" i="8"/>
  <c r="I13" i="8"/>
  <c r="J13" i="8"/>
  <c r="K13" i="8"/>
  <c r="I73" i="8"/>
  <c r="J73" i="8"/>
  <c r="K73" i="8"/>
  <c r="I141" i="8"/>
  <c r="J141" i="8"/>
  <c r="K141" i="8"/>
  <c r="I22" i="8"/>
  <c r="J22" i="8"/>
  <c r="K22" i="8"/>
  <c r="I124" i="8"/>
  <c r="J124" i="8"/>
  <c r="K124" i="8"/>
  <c r="I92" i="8"/>
  <c r="J92" i="8"/>
  <c r="K92" i="8"/>
  <c r="I144" i="8"/>
  <c r="J144" i="8"/>
  <c r="K144" i="8"/>
  <c r="I69" i="8"/>
  <c r="J69" i="8"/>
  <c r="K69" i="8"/>
  <c r="I48" i="8"/>
  <c r="J48" i="8"/>
  <c r="K48" i="8"/>
  <c r="I17" i="8"/>
  <c r="J17" i="8"/>
  <c r="K17" i="8"/>
  <c r="I156" i="8"/>
  <c r="J156" i="8"/>
  <c r="K156" i="8"/>
  <c r="I117" i="8"/>
  <c r="J117" i="8"/>
  <c r="K117" i="8"/>
  <c r="I102" i="8"/>
  <c r="J102" i="8"/>
  <c r="K102" i="8"/>
  <c r="I180" i="8"/>
  <c r="J180" i="8"/>
  <c r="K180" i="8"/>
  <c r="I79" i="8"/>
  <c r="J79" i="8"/>
  <c r="K79" i="8"/>
  <c r="I83" i="8"/>
  <c r="J83" i="8"/>
  <c r="K83" i="8"/>
  <c r="I133" i="8"/>
  <c r="J133" i="8"/>
  <c r="K133" i="8"/>
  <c r="I25" i="8"/>
  <c r="J25" i="8"/>
  <c r="K25" i="8"/>
  <c r="I104" i="8"/>
  <c r="J104" i="8"/>
  <c r="K104" i="8"/>
  <c r="I85" i="8"/>
  <c r="J85" i="8"/>
  <c r="K85" i="8"/>
  <c r="I65" i="8"/>
  <c r="J65" i="8"/>
  <c r="K65" i="8"/>
  <c r="I63" i="8"/>
  <c r="J63" i="8"/>
  <c r="K63" i="8"/>
  <c r="I55" i="8"/>
  <c r="J55" i="8"/>
  <c r="K55" i="8"/>
  <c r="I23" i="8"/>
  <c r="J23" i="8"/>
  <c r="K23" i="8"/>
  <c r="I126" i="8"/>
  <c r="J126" i="8"/>
  <c r="K126" i="8"/>
  <c r="I54" i="8"/>
  <c r="J54" i="8"/>
  <c r="K54" i="8"/>
  <c r="I121" i="8"/>
  <c r="J121" i="8"/>
  <c r="K121" i="8"/>
  <c r="I172" i="8"/>
  <c r="J172" i="8"/>
  <c r="K172" i="8"/>
  <c r="I192" i="8"/>
  <c r="J192" i="8"/>
  <c r="K192" i="8"/>
  <c r="I130" i="8"/>
  <c r="J130" i="8"/>
  <c r="K130" i="8"/>
  <c r="I74" i="8"/>
  <c r="J74" i="8"/>
  <c r="K74" i="8"/>
  <c r="I191" i="8"/>
  <c r="J191" i="8"/>
  <c r="K191" i="8"/>
  <c r="I170" i="8"/>
  <c r="J170" i="8"/>
  <c r="K170" i="8"/>
  <c r="I163" i="8"/>
  <c r="J163" i="8"/>
  <c r="K163" i="8"/>
  <c r="I47" i="8"/>
  <c r="J47" i="8"/>
  <c r="K47" i="8"/>
  <c r="I18" i="8"/>
  <c r="J18" i="8"/>
  <c r="K18" i="8"/>
  <c r="I150" i="8"/>
  <c r="J150" i="8"/>
  <c r="K150" i="8"/>
  <c r="I173" i="8"/>
  <c r="J173" i="8"/>
  <c r="K173" i="8"/>
  <c r="I182" i="8"/>
  <c r="J182" i="8"/>
  <c r="K182" i="8"/>
  <c r="I120" i="8"/>
  <c r="J120" i="8"/>
  <c r="K120" i="8"/>
  <c r="I181" i="8"/>
  <c r="J181" i="8"/>
  <c r="K181" i="8"/>
  <c r="I50" i="8"/>
  <c r="J50" i="8"/>
  <c r="K50" i="8"/>
  <c r="I60" i="8"/>
  <c r="J60" i="8"/>
  <c r="K60" i="8"/>
  <c r="I30" i="8"/>
  <c r="J30" i="8"/>
  <c r="K30" i="8"/>
  <c r="I89" i="8"/>
  <c r="J89" i="8"/>
  <c r="K89" i="8"/>
  <c r="I116" i="8"/>
  <c r="J116" i="8"/>
  <c r="K116" i="8"/>
  <c r="I21" i="8"/>
  <c r="J21" i="8"/>
  <c r="K21" i="8"/>
  <c r="I123" i="8"/>
  <c r="J123" i="8"/>
  <c r="K123" i="8"/>
  <c r="I129" i="8"/>
  <c r="J129" i="8"/>
  <c r="K129" i="8"/>
  <c r="I97" i="8"/>
  <c r="J97" i="8"/>
  <c r="K97" i="8"/>
  <c r="I75" i="8"/>
  <c r="J75" i="8"/>
  <c r="K75" i="8"/>
  <c r="I187" i="8"/>
  <c r="J187" i="8"/>
  <c r="K187" i="8"/>
  <c r="I100" i="8"/>
  <c r="J100" i="8"/>
  <c r="K100" i="8"/>
  <c r="I174" i="8"/>
  <c r="J174" i="8"/>
  <c r="K174" i="8"/>
  <c r="I188" i="8"/>
  <c r="J188" i="8"/>
  <c r="K188" i="8"/>
  <c r="I64" i="8"/>
  <c r="J64" i="8"/>
  <c r="K64" i="8"/>
  <c r="I67" i="8"/>
  <c r="J67" i="8"/>
  <c r="K67" i="8"/>
  <c r="I169" i="8"/>
  <c r="J169" i="8"/>
  <c r="K169" i="8"/>
  <c r="I86" i="8"/>
  <c r="J86" i="8"/>
  <c r="K86" i="8"/>
  <c r="I137" i="8"/>
  <c r="J137" i="8"/>
  <c r="K137" i="8"/>
  <c r="I101" i="8"/>
  <c r="J101" i="8"/>
  <c r="K101" i="8"/>
  <c r="I113" i="8"/>
  <c r="J113" i="8"/>
  <c r="K113" i="8"/>
  <c r="I118" i="8"/>
  <c r="J118" i="8"/>
  <c r="K118" i="8"/>
  <c r="I58" i="8"/>
  <c r="J58" i="8"/>
  <c r="K58" i="8"/>
  <c r="I70" i="8"/>
  <c r="J70" i="8"/>
  <c r="K70" i="8"/>
  <c r="I159" i="8"/>
  <c r="J159" i="8"/>
  <c r="K159" i="8"/>
  <c r="I179" i="8"/>
  <c r="J179" i="8"/>
  <c r="K179" i="8"/>
  <c r="I135" i="8"/>
  <c r="J135" i="8"/>
  <c r="K135" i="8"/>
  <c r="I164" i="8"/>
  <c r="J164" i="8"/>
  <c r="K164" i="8"/>
  <c r="I162" i="8"/>
  <c r="J162" i="8"/>
  <c r="K162" i="8"/>
  <c r="I72" i="8"/>
  <c r="J72" i="8"/>
  <c r="K72" i="8"/>
  <c r="I138" i="8"/>
  <c r="J138" i="8"/>
  <c r="K138" i="8"/>
  <c r="I142" i="8"/>
  <c r="J142" i="8"/>
  <c r="K142" i="8"/>
  <c r="I88" i="8"/>
  <c r="J88" i="8"/>
  <c r="K88" i="8"/>
  <c r="I45" i="8"/>
  <c r="J45" i="8"/>
  <c r="K45" i="8"/>
  <c r="I37" i="8"/>
  <c r="J37" i="8"/>
  <c r="K37" i="8"/>
  <c r="I166" i="8"/>
  <c r="J166" i="8"/>
  <c r="K166" i="8"/>
  <c r="I158" i="8"/>
  <c r="J158" i="8"/>
  <c r="K158" i="8"/>
  <c r="I175" i="8"/>
  <c r="J175" i="8"/>
  <c r="K175" i="8"/>
  <c r="I59" i="8"/>
  <c r="J59" i="8"/>
  <c r="K59" i="8"/>
  <c r="I96" i="8"/>
  <c r="J96" i="8"/>
  <c r="K96" i="8"/>
  <c r="I40" i="8"/>
  <c r="J40" i="8"/>
  <c r="K40" i="8"/>
  <c r="I98" i="8"/>
  <c r="J98" i="8"/>
  <c r="K98" i="8"/>
  <c r="I90" i="8"/>
  <c r="J90" i="8"/>
  <c r="K90" i="8"/>
  <c r="I61" i="8"/>
  <c r="J61" i="8"/>
  <c r="K61" i="8"/>
  <c r="I111" i="8"/>
  <c r="J111" i="8"/>
  <c r="K111" i="8"/>
  <c r="I78" i="8"/>
  <c r="J78" i="8"/>
  <c r="K78" i="8"/>
  <c r="I140" i="8"/>
  <c r="J140" i="8"/>
  <c r="K140" i="8"/>
  <c r="I29" i="8"/>
  <c r="J29" i="8"/>
  <c r="K29" i="8"/>
  <c r="I10" i="8"/>
  <c r="J10" i="8"/>
  <c r="K10" i="8"/>
  <c r="I19" i="8"/>
  <c r="J19" i="8"/>
  <c r="K19" i="8"/>
  <c r="I7" i="8"/>
  <c r="J7" i="8"/>
  <c r="K7" i="8"/>
  <c r="I178" i="8"/>
  <c r="J178" i="8"/>
  <c r="K178" i="8"/>
  <c r="I57" i="8"/>
  <c r="J57" i="8"/>
  <c r="K57" i="8"/>
  <c r="I189" i="8"/>
  <c r="J189" i="8"/>
  <c r="K189" i="8"/>
  <c r="I190" i="8"/>
  <c r="J190" i="8"/>
  <c r="K190" i="8"/>
  <c r="I32" i="8"/>
  <c r="J32" i="8"/>
  <c r="K32" i="8"/>
  <c r="I16" i="8"/>
  <c r="J16" i="8"/>
  <c r="K16" i="8"/>
  <c r="I167" i="8"/>
  <c r="J167" i="8"/>
  <c r="K167" i="8"/>
  <c r="I155" i="8"/>
  <c r="J155" i="8"/>
  <c r="K155" i="8"/>
  <c r="I56" i="8"/>
  <c r="J56" i="8"/>
  <c r="K56" i="8"/>
  <c r="I93" i="8"/>
  <c r="J93" i="8"/>
  <c r="K93" i="8"/>
  <c r="I185" i="8"/>
  <c r="J185" i="8"/>
  <c r="K185" i="8"/>
  <c r="I154" i="8"/>
  <c r="J154" i="8"/>
  <c r="K154" i="8"/>
  <c r="I176" i="8"/>
  <c r="J176" i="8"/>
  <c r="K176" i="8"/>
  <c r="I42" i="8"/>
  <c r="J42" i="8"/>
  <c r="K42" i="8"/>
  <c r="I80" i="8"/>
  <c r="J80" i="8"/>
  <c r="K80" i="8"/>
  <c r="I106" i="8"/>
  <c r="J106" i="8"/>
  <c r="K106" i="8"/>
  <c r="I35" i="8"/>
  <c r="J35" i="8"/>
  <c r="K35" i="8"/>
  <c r="I46" i="8"/>
  <c r="J46" i="8"/>
  <c r="K46" i="8"/>
  <c r="I11" i="8"/>
  <c r="J11" i="8"/>
  <c r="K11" i="8"/>
  <c r="I82" i="8"/>
  <c r="J82" i="8"/>
  <c r="K82" i="8"/>
  <c r="I151" i="8"/>
  <c r="J151" i="8"/>
  <c r="K151" i="8"/>
  <c r="I27" i="8"/>
  <c r="J27" i="8"/>
  <c r="K27" i="8"/>
  <c r="I33" i="8"/>
  <c r="J33" i="8"/>
  <c r="K33" i="8"/>
  <c r="I38" i="8"/>
  <c r="J38" i="8"/>
  <c r="K38" i="8"/>
  <c r="I12" i="8"/>
  <c r="J12" i="8"/>
  <c r="K12" i="8"/>
  <c r="I146" i="8"/>
  <c r="J146" i="8"/>
  <c r="K146" i="8"/>
  <c r="I39" i="8"/>
  <c r="J39" i="8"/>
  <c r="K39" i="8"/>
  <c r="I184" i="8"/>
  <c r="J184" i="8"/>
  <c r="K184" i="8"/>
  <c r="I52" i="8"/>
  <c r="J52" i="8"/>
  <c r="K52" i="8"/>
  <c r="I76" i="8"/>
  <c r="J76" i="8"/>
  <c r="K76" i="8"/>
  <c r="I171" i="8"/>
  <c r="J171" i="8"/>
  <c r="K171" i="8"/>
  <c r="I81" i="8"/>
  <c r="J81" i="8"/>
  <c r="K81" i="8"/>
  <c r="I152" i="8"/>
  <c r="J152" i="8"/>
  <c r="K152" i="8"/>
  <c r="I177" i="8"/>
  <c r="J177" i="8"/>
  <c r="K177" i="8"/>
  <c r="I183" i="8"/>
  <c r="J183" i="8"/>
  <c r="K183" i="8"/>
  <c r="I34" i="8"/>
  <c r="J34" i="8"/>
  <c r="K34" i="8"/>
  <c r="I119" i="8"/>
  <c r="J119" i="8"/>
  <c r="K119" i="8"/>
  <c r="I149" i="8"/>
  <c r="J149" i="8"/>
  <c r="K149" i="8"/>
  <c r="I99" i="8"/>
  <c r="J99" i="8"/>
  <c r="K99" i="8"/>
  <c r="I103" i="8"/>
  <c r="J103" i="8"/>
  <c r="K103" i="8"/>
  <c r="I131" i="8"/>
  <c r="J131" i="8"/>
  <c r="K131" i="8"/>
  <c r="I110" i="8"/>
  <c r="J110" i="8"/>
  <c r="K110" i="8"/>
  <c r="I128" i="8"/>
  <c r="J128" i="8"/>
  <c r="K128" i="8"/>
  <c r="I132" i="8"/>
  <c r="J132" i="8"/>
  <c r="K132" i="8"/>
  <c r="I139" i="8"/>
  <c r="J139" i="8"/>
  <c r="K139" i="8"/>
  <c r="I28" i="8"/>
  <c r="J28" i="8"/>
  <c r="K28" i="8"/>
  <c r="I36" i="8"/>
  <c r="J36" i="8"/>
  <c r="K36" i="8"/>
  <c r="I109" i="8"/>
  <c r="J109" i="8"/>
  <c r="K109" i="8"/>
  <c r="I160" i="8"/>
  <c r="J160" i="8"/>
  <c r="K160" i="8"/>
  <c r="I20" i="8"/>
  <c r="J20" i="8"/>
  <c r="K20" i="8"/>
  <c r="I125" i="8"/>
  <c r="J125" i="8"/>
  <c r="K125" i="8"/>
  <c r="I157" i="8"/>
  <c r="J157" i="8"/>
  <c r="K157" i="8"/>
  <c r="I91" i="8"/>
  <c r="J91" i="8"/>
  <c r="K91" i="8"/>
  <c r="I9" i="8"/>
  <c r="J9" i="8"/>
  <c r="K9" i="8"/>
  <c r="I145" i="8"/>
  <c r="J145" i="8"/>
  <c r="K145" i="8"/>
  <c r="I14" i="8"/>
  <c r="J14" i="8"/>
  <c r="K14" i="8"/>
  <c r="I95" i="8"/>
  <c r="J95" i="8"/>
  <c r="K95" i="8"/>
  <c r="I8" i="8"/>
  <c r="J8" i="8"/>
  <c r="K8" i="8"/>
  <c r="I105" i="8"/>
  <c r="J105" i="8"/>
  <c r="K105" i="8"/>
  <c r="I71" i="8"/>
  <c r="J71" i="8"/>
  <c r="K71" i="8"/>
  <c r="I94" i="8"/>
  <c r="J94" i="8"/>
  <c r="K94" i="8"/>
  <c r="I84" i="8"/>
  <c r="J84" i="8"/>
  <c r="K84" i="8"/>
  <c r="I87" i="8"/>
  <c r="J87" i="8"/>
  <c r="K87" i="8"/>
  <c r="I153" i="8"/>
  <c r="J153" i="8"/>
  <c r="K153" i="8"/>
  <c r="I108" i="8"/>
  <c r="J108" i="8"/>
  <c r="K108" i="8"/>
  <c r="I51" i="8"/>
  <c r="J51" i="8"/>
  <c r="K51" i="8"/>
  <c r="I168" i="8"/>
  <c r="J168" i="8"/>
  <c r="K168" i="8"/>
  <c r="I147" i="8"/>
  <c r="J147" i="8"/>
  <c r="K147" i="8"/>
  <c r="I49" i="8"/>
  <c r="J49" i="8"/>
  <c r="K49" i="8"/>
  <c r="I165" i="8"/>
  <c r="J165" i="8"/>
  <c r="K165" i="8"/>
  <c r="I41" i="8"/>
  <c r="J41" i="8"/>
  <c r="K41" i="8"/>
  <c r="I77" i="8"/>
  <c r="J77" i="8"/>
  <c r="K77" i="8"/>
  <c r="K44" i="8"/>
  <c r="BF186" i="8"/>
  <c r="BF143" i="8"/>
  <c r="BF161" i="8"/>
  <c r="BF134" i="8"/>
  <c r="BF148" i="8"/>
  <c r="BF114" i="8"/>
  <c r="BF127" i="8"/>
  <c r="BF26" i="8"/>
  <c r="BF24" i="8"/>
  <c r="BF112" i="8"/>
  <c r="BF31" i="8"/>
  <c r="BF136" i="8"/>
  <c r="BF122" i="8"/>
  <c r="BF43" i="8"/>
  <c r="BF15" i="8"/>
  <c r="BF62" i="8"/>
  <c r="BF68" i="8"/>
  <c r="BF66" i="8"/>
  <c r="BF115" i="8"/>
  <c r="BF107" i="8"/>
  <c r="BF53" i="8"/>
  <c r="BF13" i="8"/>
  <c r="BF73" i="8"/>
  <c r="BF141" i="8"/>
  <c r="BF22" i="8"/>
  <c r="BF124" i="8"/>
  <c r="BF92" i="8"/>
  <c r="BF144" i="8"/>
  <c r="BF69" i="8"/>
  <c r="BF48" i="8"/>
  <c r="BF17" i="8"/>
  <c r="BF156" i="8"/>
  <c r="BF117" i="8"/>
  <c r="BF102" i="8"/>
  <c r="BF180" i="8"/>
  <c r="BF79" i="8"/>
  <c r="BF83" i="8"/>
  <c r="BF133" i="8"/>
  <c r="BF25" i="8"/>
  <c r="BF104" i="8"/>
  <c r="BF85" i="8"/>
  <c r="BF65" i="8"/>
  <c r="BF63" i="8"/>
  <c r="BF55" i="8"/>
  <c r="BF23" i="8"/>
  <c r="BF126" i="8"/>
  <c r="BF54" i="8"/>
  <c r="BF121" i="8"/>
  <c r="BF172" i="8"/>
  <c r="BF192" i="8"/>
  <c r="BF130" i="8"/>
  <c r="BF74" i="8"/>
  <c r="BF191" i="8"/>
  <c r="BF170" i="8"/>
  <c r="BF163" i="8"/>
  <c r="BF47" i="8"/>
  <c r="BF18" i="8"/>
  <c r="BF150" i="8"/>
  <c r="BF173" i="8"/>
  <c r="BF182" i="8"/>
  <c r="BF120" i="8"/>
  <c r="BF181" i="8"/>
  <c r="BF50" i="8"/>
  <c r="BF60" i="8"/>
  <c r="BF30" i="8"/>
  <c r="BF89" i="8"/>
  <c r="BF116" i="8"/>
  <c r="BF21" i="8"/>
  <c r="BF123" i="8"/>
  <c r="BF129" i="8"/>
  <c r="BF97" i="8"/>
  <c r="BF75" i="8"/>
  <c r="BF187" i="8"/>
  <c r="BF100" i="8"/>
  <c r="BF174" i="8"/>
  <c r="BF188" i="8"/>
  <c r="BF64" i="8"/>
  <c r="BF67" i="8"/>
  <c r="BF169" i="8"/>
  <c r="BF86" i="8"/>
  <c r="BF137" i="8"/>
  <c r="BF101" i="8"/>
  <c r="BF113" i="8"/>
  <c r="BF118" i="8"/>
  <c r="BF58" i="8"/>
  <c r="BF70" i="8"/>
  <c r="BF159" i="8"/>
  <c r="BF179" i="8"/>
  <c r="BF135" i="8"/>
  <c r="BF164" i="8"/>
  <c r="BF162" i="8"/>
  <c r="BF72" i="8"/>
  <c r="BF138" i="8"/>
  <c r="BF142" i="8"/>
  <c r="BF88" i="8"/>
  <c r="BF45" i="8"/>
  <c r="BF37" i="8"/>
  <c r="BF166" i="8"/>
  <c r="BF158" i="8"/>
  <c r="BF175" i="8"/>
  <c r="BF59" i="8"/>
  <c r="BF96" i="8"/>
  <c r="BF40" i="8"/>
  <c r="BF98" i="8"/>
  <c r="BF90" i="8"/>
  <c r="BF61" i="8"/>
  <c r="BF111" i="8"/>
  <c r="BF78" i="8"/>
  <c r="BF140" i="8"/>
  <c r="BF29" i="8"/>
  <c r="BF10" i="8"/>
  <c r="BF19" i="8"/>
  <c r="BF7" i="8"/>
  <c r="BF178" i="8"/>
  <c r="BF57" i="8"/>
  <c r="BF189" i="8"/>
  <c r="BF190" i="8"/>
  <c r="BF32" i="8"/>
  <c r="BF16" i="8"/>
  <c r="BF167" i="8"/>
  <c r="BF155" i="8"/>
  <c r="BF56" i="8"/>
  <c r="BF93" i="8"/>
  <c r="BF185" i="8"/>
  <c r="BF154" i="8"/>
  <c r="BF176" i="8"/>
  <c r="BF42" i="8"/>
  <c r="BF80" i="8"/>
  <c r="BF106" i="8"/>
  <c r="BF35" i="8"/>
  <c r="BF46" i="8"/>
  <c r="BF11" i="8"/>
  <c r="BF82" i="8"/>
  <c r="BF151" i="8"/>
  <c r="BF27" i="8"/>
  <c r="BF33" i="8"/>
  <c r="BF38" i="8"/>
  <c r="BF12" i="8"/>
  <c r="BF146" i="8"/>
  <c r="BF39" i="8"/>
  <c r="BF184" i="8"/>
  <c r="BF52" i="8"/>
  <c r="BF76" i="8"/>
  <c r="BF171" i="8"/>
  <c r="BF81" i="8"/>
  <c r="BF152" i="8"/>
  <c r="BF177" i="8"/>
  <c r="BF183" i="8"/>
  <c r="BF34" i="8"/>
  <c r="BF119" i="8"/>
  <c r="BF149" i="8"/>
  <c r="BF99" i="8"/>
  <c r="BF103" i="8"/>
  <c r="BF131" i="8"/>
  <c r="BF110" i="8"/>
  <c r="BF128" i="8"/>
  <c r="BF132" i="8"/>
  <c r="BF139" i="8"/>
  <c r="BF28" i="8"/>
  <c r="BF36" i="8"/>
  <c r="BF109" i="8"/>
  <c r="BF160" i="8"/>
  <c r="BF20" i="8"/>
  <c r="BF125" i="8"/>
  <c r="BF157" i="8"/>
  <c r="BF91" i="8"/>
  <c r="BF9" i="8"/>
  <c r="BF145" i="8"/>
  <c r="BF14" i="8"/>
  <c r="BF95" i="8"/>
  <c r="BF8" i="8"/>
  <c r="BF105" i="8"/>
  <c r="BF71" i="8"/>
  <c r="BF94" i="8"/>
  <c r="BF84" i="8"/>
  <c r="BF87" i="8"/>
  <c r="BF153" i="8"/>
  <c r="BF108" i="8"/>
  <c r="BF51" i="8"/>
  <c r="BF168" i="8"/>
  <c r="BF147" i="8"/>
  <c r="BF49" i="8"/>
  <c r="BF165" i="8"/>
  <c r="BF41" i="8"/>
  <c r="BF77" i="8"/>
  <c r="BF44" i="8"/>
  <c r="J44" i="8"/>
  <c r="I44" i="8"/>
  <c r="H77" i="8"/>
  <c r="G77" i="8"/>
  <c r="H41" i="8"/>
  <c r="G41" i="8"/>
  <c r="H165" i="8"/>
  <c r="G165" i="8"/>
  <c r="H49" i="8"/>
  <c r="G49" i="8"/>
  <c r="H147" i="8"/>
  <c r="G147" i="8"/>
  <c r="H168" i="8"/>
  <c r="G168" i="8"/>
  <c r="H51" i="8"/>
  <c r="G51" i="8"/>
  <c r="H108" i="8"/>
  <c r="G108" i="8"/>
  <c r="H153" i="8"/>
  <c r="G153" i="8"/>
  <c r="H87" i="8"/>
  <c r="G87" i="8"/>
  <c r="H84" i="8"/>
  <c r="G84" i="8"/>
  <c r="H71" i="8"/>
  <c r="G71" i="8"/>
  <c r="H105" i="8"/>
  <c r="G105" i="8"/>
  <c r="H8" i="8"/>
  <c r="G8" i="8"/>
  <c r="H95" i="8"/>
  <c r="G95" i="8"/>
  <c r="H14" i="8"/>
  <c r="G14" i="8"/>
  <c r="H9" i="8"/>
  <c r="G9" i="8"/>
  <c r="H157" i="8"/>
  <c r="G157" i="8"/>
  <c r="H125" i="8"/>
  <c r="G125" i="8"/>
  <c r="H20" i="8"/>
  <c r="G20" i="8"/>
  <c r="H160" i="8"/>
  <c r="G160" i="8"/>
  <c r="H109" i="8"/>
  <c r="G109" i="8"/>
  <c r="H36" i="8"/>
  <c r="G36" i="8"/>
  <c r="H28" i="8"/>
  <c r="G28" i="8"/>
  <c r="H132" i="8"/>
  <c r="G132" i="8"/>
  <c r="H110" i="8"/>
  <c r="G110" i="8"/>
  <c r="H131" i="8"/>
  <c r="G131" i="8"/>
  <c r="H119" i="8"/>
  <c r="G119" i="8"/>
  <c r="H34" i="8"/>
  <c r="G34" i="8"/>
  <c r="H183" i="8"/>
  <c r="G183" i="8"/>
  <c r="H177" i="8"/>
  <c r="G177" i="8"/>
  <c r="H152" i="8"/>
  <c r="G152" i="8"/>
  <c r="H81" i="8"/>
  <c r="G81" i="8"/>
  <c r="H171" i="8"/>
  <c r="G171" i="8"/>
  <c r="H76" i="8"/>
  <c r="G76" i="8"/>
  <c r="H52" i="8"/>
  <c r="G52" i="8"/>
  <c r="H184" i="8"/>
  <c r="G184" i="8"/>
  <c r="H39" i="8"/>
  <c r="G39" i="8"/>
  <c r="H146" i="8"/>
  <c r="G146" i="8"/>
  <c r="H12" i="8"/>
  <c r="G12" i="8"/>
  <c r="H38" i="8"/>
  <c r="G38" i="8"/>
  <c r="H33" i="8"/>
  <c r="G33" i="8"/>
  <c r="H27" i="8"/>
  <c r="G27" i="8"/>
  <c r="H151" i="8"/>
  <c r="G151" i="8"/>
  <c r="H82" i="8"/>
  <c r="G82" i="8"/>
  <c r="H11" i="8"/>
  <c r="G11" i="8"/>
  <c r="H46" i="8"/>
  <c r="G46" i="8"/>
  <c r="H35" i="8"/>
  <c r="G35" i="8"/>
  <c r="H106" i="8"/>
  <c r="G106" i="8"/>
  <c r="H80" i="8"/>
  <c r="G80" i="8"/>
  <c r="H42" i="8"/>
  <c r="G42" i="8"/>
  <c r="H176" i="8"/>
  <c r="G176" i="8"/>
  <c r="H185" i="8"/>
  <c r="G185" i="8"/>
  <c r="H93" i="8"/>
  <c r="G93" i="8"/>
  <c r="H56" i="8"/>
  <c r="G56" i="8"/>
  <c r="H155" i="8"/>
  <c r="G155" i="8"/>
  <c r="H32" i="8"/>
  <c r="G32" i="8"/>
  <c r="H190" i="8"/>
  <c r="G190" i="8"/>
  <c r="H189" i="8"/>
  <c r="G189" i="8"/>
  <c r="H57" i="8"/>
  <c r="G57" i="8"/>
  <c r="H178" i="8"/>
  <c r="G178" i="8"/>
  <c r="H7" i="8"/>
  <c r="G7" i="8"/>
  <c r="H19" i="8"/>
  <c r="G19" i="8"/>
  <c r="H10" i="8"/>
  <c r="G10" i="8"/>
  <c r="H29" i="8"/>
  <c r="G29" i="8"/>
  <c r="H140" i="8"/>
  <c r="G140" i="8"/>
  <c r="H78" i="8"/>
  <c r="G78" i="8"/>
  <c r="H111" i="8"/>
  <c r="G111" i="8"/>
  <c r="H90" i="8"/>
  <c r="G90" i="8"/>
  <c r="H40" i="8"/>
  <c r="G40" i="8"/>
  <c r="H96" i="8"/>
  <c r="G96" i="8"/>
  <c r="H59" i="8"/>
  <c r="G59" i="8"/>
  <c r="H158" i="8"/>
  <c r="G158" i="8"/>
  <c r="H37" i="8"/>
  <c r="G37" i="8"/>
  <c r="H45" i="8"/>
  <c r="G45" i="8"/>
  <c r="H88" i="8"/>
  <c r="G88" i="8"/>
  <c r="H72" i="8"/>
  <c r="G72" i="8"/>
  <c r="H162" i="8"/>
  <c r="G162" i="8"/>
  <c r="H164" i="8"/>
  <c r="G164" i="8"/>
  <c r="H135" i="8"/>
  <c r="G135" i="8"/>
  <c r="H179" i="8"/>
  <c r="G179" i="8"/>
  <c r="H159" i="8"/>
  <c r="G159" i="8"/>
  <c r="H70" i="8"/>
  <c r="G70" i="8"/>
  <c r="H118" i="8"/>
  <c r="G118" i="8"/>
  <c r="H113" i="8"/>
  <c r="G113" i="8"/>
  <c r="H101" i="8"/>
  <c r="G101" i="8"/>
  <c r="H137" i="8"/>
  <c r="G137" i="8"/>
  <c r="H86" i="8"/>
  <c r="G86" i="8"/>
  <c r="H169" i="8"/>
  <c r="G169" i="8"/>
  <c r="H67" i="8"/>
  <c r="G67" i="8"/>
  <c r="H64" i="8"/>
  <c r="G64" i="8"/>
  <c r="H188" i="8"/>
  <c r="G188" i="8"/>
  <c r="H174" i="8"/>
  <c r="G174" i="8"/>
  <c r="H187" i="8"/>
  <c r="G187" i="8"/>
  <c r="H75" i="8"/>
  <c r="G75" i="8"/>
  <c r="H97" i="8"/>
  <c r="G97" i="8"/>
  <c r="H129" i="8"/>
  <c r="G129" i="8"/>
  <c r="H123" i="8"/>
  <c r="G123" i="8"/>
  <c r="H21" i="8"/>
  <c r="G21" i="8"/>
  <c r="H116" i="8"/>
  <c r="G116" i="8"/>
  <c r="H89" i="8"/>
  <c r="G89" i="8"/>
  <c r="H30" i="8"/>
  <c r="G30" i="8"/>
  <c r="H60" i="8"/>
  <c r="G60" i="8"/>
  <c r="H181" i="8"/>
  <c r="G181" i="8"/>
  <c r="H120" i="8"/>
  <c r="G120" i="8"/>
  <c r="H182" i="8"/>
  <c r="G182" i="8"/>
  <c r="H173" i="8"/>
  <c r="G173" i="8"/>
  <c r="H47" i="8"/>
  <c r="G47" i="8"/>
  <c r="H191" i="8"/>
  <c r="G191" i="8"/>
  <c r="H74" i="8"/>
  <c r="G74" i="8"/>
  <c r="H192" i="8"/>
  <c r="G192" i="8"/>
  <c r="H172" i="8"/>
  <c r="G172" i="8"/>
  <c r="H121" i="8"/>
  <c r="G121" i="8"/>
  <c r="H54" i="8"/>
  <c r="G54" i="8"/>
  <c r="H23" i="8"/>
  <c r="G23" i="8"/>
  <c r="H55" i="8"/>
  <c r="G55" i="8"/>
  <c r="H65" i="8"/>
  <c r="G65" i="8"/>
  <c r="H85" i="8"/>
  <c r="G85" i="8"/>
  <c r="H104" i="8"/>
  <c r="G104" i="8"/>
  <c r="H25" i="8"/>
  <c r="G25" i="8"/>
  <c r="H133" i="8"/>
  <c r="G133" i="8"/>
  <c r="H83" i="8"/>
  <c r="G83" i="8"/>
  <c r="H79" i="8"/>
  <c r="G79" i="8"/>
  <c r="H180" i="8"/>
  <c r="G180" i="8"/>
  <c r="H156" i="8"/>
  <c r="G156" i="8"/>
  <c r="H17" i="8"/>
  <c r="G17" i="8"/>
  <c r="H48" i="8"/>
  <c r="G48" i="8"/>
  <c r="H69" i="8"/>
  <c r="G69" i="8"/>
  <c r="H92" i="8"/>
  <c r="G92" i="8"/>
  <c r="H22" i="8"/>
  <c r="G22" i="8"/>
  <c r="H141" i="8"/>
  <c r="G141" i="8"/>
  <c r="H13" i="8"/>
  <c r="G13" i="8"/>
  <c r="H107" i="8"/>
  <c r="G107" i="8"/>
  <c r="H115" i="8"/>
  <c r="G115" i="8"/>
  <c r="H66" i="8"/>
  <c r="G66" i="8"/>
  <c r="H68" i="8"/>
  <c r="G68" i="8"/>
  <c r="H62" i="8"/>
  <c r="G62" i="8"/>
  <c r="H43" i="8"/>
  <c r="G43" i="8"/>
  <c r="H136" i="8"/>
  <c r="G136" i="8"/>
  <c r="H31" i="8"/>
  <c r="G31" i="8"/>
  <c r="H112" i="8"/>
  <c r="G112" i="8"/>
  <c r="H24" i="8"/>
  <c r="G24" i="8"/>
  <c r="H26" i="8"/>
  <c r="G26" i="8"/>
  <c r="H114" i="8"/>
  <c r="G114" i="8"/>
  <c r="H134" i="8"/>
  <c r="G134" i="8"/>
  <c r="H161" i="8"/>
  <c r="G161" i="8"/>
  <c r="H143" i="8"/>
  <c r="G143" i="8"/>
  <c r="H186" i="8"/>
  <c r="G186" i="8"/>
  <c r="H44" i="8"/>
  <c r="G44" i="8"/>
  <c r="G138" i="8"/>
  <c r="H138" i="8"/>
  <c r="I38" i="13"/>
  <c r="I53" i="13"/>
  <c r="I4" i="13"/>
  <c r="I11" i="13"/>
  <c r="I17" i="13"/>
  <c r="I21" i="13"/>
  <c r="I27" i="13"/>
  <c r="I33" i="13"/>
  <c r="I39" i="13"/>
  <c r="I45" i="13"/>
  <c r="I50" i="13"/>
  <c r="I55" i="13"/>
  <c r="I61" i="13"/>
  <c r="I8" i="13"/>
  <c r="I16" i="13"/>
  <c r="I26" i="13"/>
  <c r="I32" i="13"/>
  <c r="I41" i="13"/>
  <c r="I49" i="13"/>
  <c r="I58" i="13"/>
  <c r="I7" i="12"/>
  <c r="I9" i="12"/>
  <c r="I13" i="12"/>
  <c r="I14" i="12"/>
  <c r="I19" i="12"/>
  <c r="I20" i="12"/>
  <c r="I24" i="12"/>
  <c r="I26" i="12"/>
  <c r="I30" i="12"/>
  <c r="I31" i="12"/>
  <c r="I36" i="12"/>
  <c r="I37" i="12"/>
  <c r="I41" i="12"/>
  <c r="I3" i="12"/>
  <c r="I40" i="12"/>
  <c r="I34" i="12"/>
  <c r="I29" i="12"/>
  <c r="I23" i="12"/>
  <c r="I18" i="12"/>
  <c r="I12" i="12"/>
  <c r="I6" i="12"/>
  <c r="I32" i="4"/>
  <c r="I38" i="4"/>
  <c r="I44" i="4"/>
  <c r="I49" i="4"/>
  <c r="I56" i="4"/>
  <c r="R43" i="1"/>
  <c r="R42" i="1"/>
  <c r="Q42" i="1"/>
  <c r="R41" i="1"/>
  <c r="Q41" i="1"/>
  <c r="P41" i="1"/>
  <c r="R40" i="1"/>
  <c r="Q40" i="1"/>
  <c r="P40" i="1"/>
  <c r="O40" i="1"/>
  <c r="R39" i="1"/>
  <c r="Q39" i="1"/>
  <c r="P39" i="1"/>
  <c r="O39" i="1"/>
  <c r="N39" i="1"/>
  <c r="R38" i="1"/>
  <c r="Q38" i="1"/>
  <c r="P38" i="1"/>
  <c r="O38" i="1"/>
  <c r="N38" i="1"/>
  <c r="M38" i="1"/>
  <c r="R37" i="1"/>
  <c r="Q37" i="1"/>
  <c r="P37" i="1"/>
  <c r="O37" i="1"/>
  <c r="N37" i="1"/>
  <c r="M37" i="1"/>
  <c r="L37" i="1"/>
  <c r="R36" i="1"/>
  <c r="Q36" i="1"/>
  <c r="P36" i="1"/>
  <c r="O36" i="1"/>
  <c r="N36" i="1"/>
  <c r="M36" i="1"/>
  <c r="L36" i="1"/>
  <c r="K36" i="1"/>
  <c r="R35" i="1"/>
  <c r="Q35" i="1"/>
  <c r="P35" i="1"/>
  <c r="O35" i="1"/>
  <c r="N35" i="1"/>
  <c r="M35" i="1"/>
  <c r="L35" i="1"/>
  <c r="K35" i="1"/>
  <c r="J35" i="1"/>
  <c r="R34" i="1"/>
  <c r="Q34" i="1"/>
  <c r="P34" i="1"/>
  <c r="O34" i="1"/>
  <c r="N34" i="1"/>
  <c r="M34" i="1"/>
  <c r="L34" i="1"/>
  <c r="K34" i="1"/>
  <c r="J34" i="1"/>
  <c r="I34" i="1"/>
  <c r="R33" i="1"/>
  <c r="Q33" i="1"/>
  <c r="P33" i="1"/>
  <c r="O33" i="1"/>
  <c r="N33" i="1"/>
  <c r="M33" i="1"/>
  <c r="L33" i="1"/>
  <c r="K33" i="1"/>
  <c r="J33" i="1"/>
  <c r="I33" i="1"/>
  <c r="H33" i="1"/>
  <c r="R32" i="1"/>
  <c r="Q32" i="1"/>
  <c r="P32" i="1"/>
  <c r="O32" i="1"/>
  <c r="N32" i="1"/>
  <c r="M32" i="1"/>
  <c r="L32" i="1"/>
  <c r="K32" i="1"/>
  <c r="J32" i="1"/>
  <c r="I32" i="1"/>
  <c r="H32" i="1"/>
  <c r="G32" i="1"/>
  <c r="R31" i="1"/>
  <c r="Q31" i="1"/>
  <c r="P31" i="1"/>
  <c r="O31" i="1"/>
  <c r="N31" i="1"/>
  <c r="M31" i="1"/>
  <c r="L31" i="1"/>
  <c r="K31" i="1"/>
  <c r="J31" i="1"/>
  <c r="I31" i="1"/>
  <c r="H31" i="1"/>
  <c r="G31" i="1"/>
  <c r="F31" i="1"/>
  <c r="R30" i="1"/>
  <c r="Q30" i="1"/>
  <c r="P30" i="1"/>
  <c r="O30" i="1"/>
  <c r="N30" i="1"/>
  <c r="M30" i="1"/>
  <c r="L30" i="1"/>
  <c r="K30" i="1"/>
  <c r="J30" i="1"/>
  <c r="I30" i="1"/>
  <c r="H30" i="1"/>
  <c r="G30" i="1"/>
  <c r="F30" i="1"/>
  <c r="E30" i="1"/>
  <c r="R29" i="1"/>
  <c r="Q29" i="1"/>
  <c r="P29" i="1"/>
  <c r="O29" i="1"/>
  <c r="N29" i="1"/>
  <c r="M29" i="1"/>
  <c r="L29" i="1"/>
  <c r="K29" i="1"/>
  <c r="J29" i="1"/>
  <c r="I29" i="1"/>
  <c r="H29" i="1"/>
  <c r="G29" i="1"/>
  <c r="F29" i="1"/>
  <c r="E29" i="1"/>
  <c r="D29" i="1"/>
  <c r="R28" i="1"/>
  <c r="Q28" i="1"/>
  <c r="P28" i="1"/>
  <c r="O28" i="1"/>
  <c r="N28" i="1"/>
  <c r="M28" i="1"/>
  <c r="L28" i="1"/>
  <c r="K28" i="1"/>
  <c r="J28" i="1"/>
  <c r="I28" i="1"/>
  <c r="H28" i="1"/>
  <c r="G28" i="1"/>
  <c r="F28" i="1"/>
  <c r="E28" i="1"/>
  <c r="D28" i="1"/>
  <c r="C28" i="1"/>
  <c r="I11" i="20"/>
  <c r="I7" i="20"/>
  <c r="I9" i="20"/>
  <c r="I8" i="20"/>
  <c r="I15" i="20"/>
  <c r="I10" i="20"/>
  <c r="I6" i="20"/>
  <c r="I13" i="20"/>
  <c r="I5" i="20"/>
  <c r="I4" i="20"/>
  <c r="I14" i="20"/>
  <c r="I3" i="20"/>
  <c r="I12" i="20"/>
  <c r="I48" i="19"/>
  <c r="I10" i="19"/>
  <c r="I53" i="19"/>
  <c r="I3" i="19"/>
  <c r="I41" i="19"/>
  <c r="I70" i="19"/>
  <c r="I24" i="19"/>
  <c r="I56" i="19"/>
  <c r="I18" i="19"/>
  <c r="I12" i="19"/>
  <c r="I58" i="19"/>
  <c r="I11" i="19"/>
  <c r="I22" i="19"/>
  <c r="I72" i="19"/>
  <c r="I17" i="19"/>
  <c r="I49" i="19"/>
  <c r="I68" i="19"/>
  <c r="I14" i="19"/>
  <c r="I37" i="19"/>
  <c r="I55" i="19"/>
  <c r="I4" i="19"/>
  <c r="I34" i="19"/>
  <c r="I52" i="19"/>
  <c r="I67" i="19"/>
  <c r="I30" i="19"/>
  <c r="I27" i="19"/>
  <c r="I13" i="19"/>
  <c r="I16" i="19"/>
  <c r="I25" i="19"/>
  <c r="I8" i="19"/>
  <c r="I60" i="19"/>
  <c r="I42" i="19"/>
  <c r="I39" i="19"/>
  <c r="I31" i="19"/>
  <c r="I43" i="19"/>
  <c r="I28" i="19"/>
  <c r="I15" i="19"/>
  <c r="I7" i="19"/>
  <c r="I26" i="19"/>
  <c r="I40" i="19"/>
  <c r="I5" i="19"/>
  <c r="I36" i="19"/>
  <c r="I65" i="19"/>
  <c r="I19" i="19"/>
  <c r="I46" i="19"/>
  <c r="I74" i="19"/>
  <c r="I20" i="19"/>
  <c r="I47" i="19"/>
  <c r="I71" i="19"/>
  <c r="I59" i="19"/>
  <c r="I45" i="19"/>
  <c r="I6" i="19"/>
  <c r="I64" i="19"/>
  <c r="I32" i="19"/>
  <c r="I73" i="19"/>
  <c r="I33" i="19"/>
  <c r="I66" i="19"/>
  <c r="I29" i="19"/>
  <c r="I61" i="19"/>
  <c r="I50" i="19"/>
  <c r="I63" i="19"/>
  <c r="I62" i="19"/>
  <c r="I54" i="19"/>
  <c r="I21" i="19"/>
  <c r="I57" i="19"/>
  <c r="I23" i="19"/>
  <c r="I51" i="19"/>
  <c r="I9" i="19"/>
  <c r="I38" i="19"/>
  <c r="I75" i="19"/>
  <c r="I69" i="19"/>
  <c r="I35" i="19"/>
  <c r="I44" i="19"/>
  <c r="I19" i="18"/>
  <c r="I25" i="18"/>
  <c r="I13" i="18"/>
  <c r="I23" i="18"/>
  <c r="I12" i="18"/>
  <c r="I8" i="18"/>
  <c r="I24" i="18"/>
  <c r="I27" i="18"/>
  <c r="I9" i="18"/>
  <c r="I26" i="18"/>
  <c r="I28" i="18"/>
  <c r="I10" i="18"/>
  <c r="I29" i="18"/>
  <c r="I3" i="18"/>
  <c r="I33" i="18"/>
  <c r="I18" i="18"/>
  <c r="I31" i="18"/>
  <c r="I11" i="18"/>
  <c r="I15" i="18"/>
  <c r="I22" i="18"/>
  <c r="I16" i="18"/>
  <c r="I21" i="18"/>
  <c r="I32" i="18"/>
  <c r="I20" i="18"/>
  <c r="I17" i="18"/>
  <c r="I7" i="18"/>
  <c r="I4" i="18"/>
  <c r="I34" i="18"/>
  <c r="I5" i="18"/>
  <c r="I30" i="18"/>
  <c r="I35" i="18"/>
  <c r="I6" i="18"/>
  <c r="I14" i="18"/>
  <c r="I33" i="17"/>
  <c r="I17" i="16"/>
  <c r="I28" i="16"/>
  <c r="I39" i="16"/>
  <c r="I49" i="16"/>
  <c r="I8" i="16"/>
  <c r="I18" i="16"/>
  <c r="I29" i="16"/>
  <c r="I40" i="16"/>
  <c r="I50" i="16"/>
  <c r="I6" i="16"/>
  <c r="I15" i="16"/>
  <c r="I23" i="16"/>
  <c r="I31" i="16"/>
  <c r="I37" i="16"/>
  <c r="I45" i="16"/>
  <c r="I54" i="16"/>
  <c r="I4" i="16"/>
  <c r="I11" i="16"/>
  <c r="I14" i="16"/>
  <c r="I20" i="16"/>
  <c r="I24" i="16"/>
  <c r="I27" i="16"/>
  <c r="I33" i="16"/>
  <c r="I36" i="16"/>
  <c r="I43" i="16"/>
  <c r="I46" i="16"/>
  <c r="I52" i="16"/>
  <c r="I56" i="16"/>
  <c r="I5" i="16"/>
  <c r="I12" i="16"/>
  <c r="I21" i="16"/>
  <c r="I26" i="16"/>
  <c r="I34" i="16"/>
  <c r="I42" i="16"/>
  <c r="I47" i="16"/>
  <c r="I55" i="16"/>
  <c r="I3" i="16"/>
  <c r="I10" i="16"/>
  <c r="I13" i="16"/>
  <c r="I16" i="16"/>
  <c r="I22" i="16"/>
  <c r="I25" i="16"/>
  <c r="I32" i="16"/>
  <c r="I35" i="16"/>
  <c r="I38" i="16"/>
  <c r="I44" i="16"/>
  <c r="I48" i="16"/>
  <c r="I53" i="16"/>
  <c r="I57" i="16"/>
  <c r="I9" i="16"/>
  <c r="I19" i="16"/>
  <c r="I30" i="16"/>
  <c r="I41" i="16"/>
  <c r="I51" i="16"/>
  <c r="I7" i="16"/>
  <c r="I31" i="17"/>
  <c r="I29" i="17"/>
  <c r="I26" i="17"/>
  <c r="I22" i="17"/>
  <c r="I19" i="17"/>
  <c r="I16" i="17"/>
  <c r="I12" i="17"/>
  <c r="I8" i="17"/>
  <c r="I5" i="17"/>
  <c r="I38" i="17"/>
  <c r="I37" i="17"/>
  <c r="I36" i="17"/>
  <c r="I35" i="17"/>
  <c r="I24" i="17"/>
  <c r="I20" i="17"/>
  <c r="I17" i="17"/>
  <c r="I14" i="17"/>
  <c r="I11" i="17"/>
  <c r="I7" i="17"/>
  <c r="I4" i="17"/>
  <c r="I25" i="17"/>
  <c r="I10" i="17"/>
  <c r="I34" i="17"/>
  <c r="I32" i="17"/>
  <c r="I30" i="17"/>
  <c r="I28" i="17"/>
  <c r="I27" i="17"/>
  <c r="I23" i="17"/>
  <c r="I21" i="17"/>
  <c r="I18" i="17"/>
  <c r="I15" i="17"/>
  <c r="I13" i="17"/>
  <c r="I9" i="17"/>
  <c r="I6" i="17"/>
  <c r="I3" i="17"/>
  <c r="I24" i="15"/>
  <c r="I9" i="15"/>
  <c r="I18" i="15"/>
  <c r="I29" i="15"/>
  <c r="I13" i="15"/>
  <c r="I4" i="15"/>
  <c r="I14" i="15"/>
  <c r="I27" i="15"/>
  <c r="I10" i="15"/>
  <c r="I34" i="15"/>
  <c r="I21" i="15"/>
  <c r="I30" i="15"/>
  <c r="I35" i="15"/>
  <c r="I20" i="15"/>
  <c r="I3" i="15"/>
  <c r="I15" i="15"/>
  <c r="I31" i="15"/>
  <c r="I25" i="15"/>
  <c r="I11" i="15"/>
  <c r="I8" i="15"/>
  <c r="I22" i="15"/>
  <c r="I7" i="15"/>
  <c r="I32" i="15"/>
  <c r="I23" i="15"/>
  <c r="I16" i="15"/>
  <c r="I12" i="15"/>
  <c r="I6" i="15"/>
  <c r="I33" i="15"/>
  <c r="I19" i="15"/>
  <c r="I5" i="15"/>
  <c r="I17" i="15"/>
  <c r="I26" i="15"/>
  <c r="I28" i="15"/>
  <c r="I10" i="14"/>
  <c r="I14" i="14"/>
  <c r="I3" i="14"/>
  <c r="I11" i="14"/>
  <c r="I16" i="14"/>
  <c r="I21" i="14"/>
  <c r="I5" i="14"/>
  <c r="I20" i="14"/>
  <c r="I7" i="14"/>
  <c r="I12" i="14"/>
  <c r="I17" i="14"/>
  <c r="I22" i="14"/>
  <c r="I8" i="14"/>
  <c r="I23" i="14"/>
  <c r="I4" i="14"/>
  <c r="I19" i="14"/>
  <c r="I6" i="14"/>
  <c r="I18" i="14"/>
  <c r="I15" i="14"/>
  <c r="I9" i="14"/>
  <c r="I24" i="14"/>
  <c r="I13" i="14"/>
  <c r="I22" i="13"/>
  <c r="I10" i="13"/>
  <c r="I57" i="13"/>
  <c r="I48" i="13"/>
  <c r="I40" i="13"/>
  <c r="I31" i="13"/>
  <c r="I25" i="13"/>
  <c r="I15" i="13"/>
  <c r="I7" i="13"/>
  <c r="I62" i="13"/>
  <c r="I56" i="13"/>
  <c r="I52" i="13"/>
  <c r="I46" i="13"/>
  <c r="I43" i="13"/>
  <c r="I37" i="13"/>
  <c r="I34" i="13"/>
  <c r="I28" i="13"/>
  <c r="I23" i="13"/>
  <c r="I19" i="13"/>
  <c r="I14" i="13"/>
  <c r="I9" i="13"/>
  <c r="I3" i="13"/>
  <c r="I59" i="13"/>
  <c r="I51" i="13"/>
  <c r="I44" i="13"/>
  <c r="I36" i="13"/>
  <c r="I29" i="13"/>
  <c r="I20" i="13"/>
  <c r="I13" i="13"/>
  <c r="I6" i="13"/>
  <c r="I60" i="13"/>
  <c r="I54" i="13"/>
  <c r="I47" i="13"/>
  <c r="I42" i="13"/>
  <c r="I35" i="13"/>
  <c r="I30" i="13"/>
  <c r="I24" i="13"/>
  <c r="I18" i="13"/>
  <c r="I12" i="13"/>
  <c r="I5" i="13"/>
  <c r="I39" i="12"/>
  <c r="I33" i="12"/>
  <c r="I10" i="12"/>
  <c r="I32" i="12"/>
  <c r="I17" i="12"/>
  <c r="I11" i="12"/>
  <c r="I25" i="12"/>
  <c r="I28" i="12"/>
  <c r="I16" i="12"/>
  <c r="I27" i="12"/>
  <c r="I38" i="12"/>
  <c r="I22" i="12"/>
  <c r="I35" i="12"/>
  <c r="I5" i="12"/>
  <c r="I15" i="12"/>
  <c r="I4" i="12"/>
  <c r="I21" i="12"/>
  <c r="I8" i="12"/>
  <c r="I22" i="4"/>
  <c r="I58" i="4"/>
  <c r="I54" i="4"/>
  <c r="I40" i="4"/>
  <c r="I31" i="4"/>
  <c r="I25" i="4"/>
  <c r="I15" i="4"/>
  <c r="I16" i="4"/>
  <c r="I39" i="4"/>
  <c r="I24" i="4"/>
  <c r="I29" i="4"/>
  <c r="I6" i="4"/>
  <c r="I13" i="4"/>
  <c r="I4" i="4"/>
  <c r="I47" i="4"/>
  <c r="I43" i="4"/>
  <c r="I37" i="4"/>
  <c r="I52" i="4"/>
  <c r="I51" i="4"/>
  <c r="I27" i="4"/>
  <c r="I14" i="4"/>
  <c r="I21" i="4"/>
  <c r="I7" i="4"/>
  <c r="I23" i="4"/>
  <c r="I46" i="4"/>
  <c r="I20" i="4"/>
  <c r="I48" i="4"/>
  <c r="I28" i="4"/>
  <c r="I9" i="4"/>
  <c r="I33" i="4"/>
  <c r="I10" i="4"/>
  <c r="I26" i="4"/>
  <c r="I11" i="4"/>
  <c r="I17" i="4"/>
  <c r="I45" i="4"/>
  <c r="I34" i="4"/>
  <c r="I55" i="4"/>
  <c r="I53" i="4"/>
  <c r="I3" i="4"/>
  <c r="I42" i="4"/>
  <c r="I41" i="4"/>
  <c r="I5" i="4"/>
  <c r="I59" i="4"/>
  <c r="I30" i="4"/>
  <c r="I36" i="4"/>
  <c r="I12" i="4"/>
  <c r="I35" i="4"/>
  <c r="I8" i="4"/>
  <c r="I18" i="4"/>
  <c r="I19" i="4"/>
  <c r="I50" i="4"/>
  <c r="I57" i="4"/>
  <c r="R23" i="1"/>
  <c r="Q22" i="1"/>
  <c r="Q21" i="1"/>
  <c r="P21" i="1"/>
  <c r="Q20" i="1"/>
  <c r="P20" i="1"/>
  <c r="O20" i="1"/>
  <c r="Q19" i="1"/>
  <c r="P19" i="1"/>
  <c r="O19" i="1"/>
  <c r="N19" i="1"/>
  <c r="Q18" i="1"/>
  <c r="P18" i="1"/>
  <c r="O18" i="1"/>
  <c r="N18" i="1"/>
  <c r="M18" i="1"/>
  <c r="Q17" i="1"/>
  <c r="P17" i="1"/>
  <c r="O17" i="1"/>
  <c r="N17" i="1"/>
  <c r="M17" i="1"/>
  <c r="L17" i="1"/>
  <c r="Q16" i="1"/>
  <c r="P16" i="1"/>
  <c r="O16" i="1"/>
  <c r="N16" i="1"/>
  <c r="M16" i="1"/>
  <c r="L16" i="1"/>
  <c r="K16" i="1"/>
  <c r="Q15" i="1"/>
  <c r="P15" i="1"/>
  <c r="O15" i="1"/>
  <c r="N15" i="1"/>
  <c r="M15" i="1"/>
  <c r="L15" i="1"/>
  <c r="K15" i="1"/>
  <c r="J15" i="1"/>
  <c r="Q14" i="1"/>
  <c r="P14" i="1"/>
  <c r="O14" i="1"/>
  <c r="N14" i="1"/>
  <c r="M14" i="1"/>
  <c r="L14" i="1"/>
  <c r="K14" i="1"/>
  <c r="J14" i="1"/>
  <c r="I14" i="1"/>
  <c r="Q13" i="1"/>
  <c r="P13" i="1"/>
  <c r="O13" i="1"/>
  <c r="N13" i="1"/>
  <c r="M13" i="1"/>
  <c r="L13" i="1"/>
  <c r="K13" i="1"/>
  <c r="J13" i="1"/>
  <c r="I13" i="1"/>
  <c r="H13" i="1"/>
  <c r="Q12" i="1"/>
  <c r="P12" i="1"/>
  <c r="O12" i="1"/>
  <c r="N12" i="1"/>
  <c r="M12" i="1"/>
  <c r="L12" i="1"/>
  <c r="K12" i="1"/>
  <c r="J12" i="1"/>
  <c r="I12" i="1"/>
  <c r="H12" i="1"/>
  <c r="G12" i="1"/>
  <c r="Q11" i="1"/>
  <c r="P11" i="1"/>
  <c r="O11" i="1"/>
  <c r="N11" i="1"/>
  <c r="M11" i="1"/>
  <c r="L11" i="1"/>
  <c r="K11" i="1"/>
  <c r="J11" i="1"/>
  <c r="I11" i="1"/>
  <c r="H11" i="1"/>
  <c r="G11" i="1"/>
  <c r="F11" i="1"/>
  <c r="Q10" i="1"/>
  <c r="P10" i="1"/>
  <c r="O10" i="1"/>
  <c r="N10" i="1"/>
  <c r="M10" i="1"/>
  <c r="L10" i="1"/>
  <c r="K10" i="1"/>
  <c r="J10" i="1"/>
  <c r="I10" i="1"/>
  <c r="H10" i="1"/>
  <c r="G10" i="1"/>
  <c r="F10" i="1"/>
  <c r="E10" i="1"/>
  <c r="R10" i="1"/>
  <c r="R11" i="1"/>
  <c r="R12" i="1"/>
  <c r="R13" i="1"/>
  <c r="R14" i="1"/>
  <c r="R15" i="1"/>
  <c r="R16" i="1"/>
  <c r="R17" i="1"/>
  <c r="R18" i="1"/>
  <c r="R19" i="1"/>
  <c r="R20" i="1"/>
  <c r="R21" i="1"/>
  <c r="R22" i="1"/>
  <c r="R9" i="1"/>
  <c r="Q9" i="1"/>
  <c r="P9" i="1"/>
  <c r="O9" i="1"/>
  <c r="N9" i="1"/>
  <c r="M9" i="1"/>
  <c r="L9" i="1"/>
  <c r="K9" i="1"/>
  <c r="J9" i="1"/>
  <c r="I9" i="1"/>
  <c r="H9" i="1"/>
  <c r="G9" i="1"/>
  <c r="F9" i="1"/>
  <c r="E9" i="1"/>
  <c r="D9" i="1"/>
  <c r="R8" i="1"/>
  <c r="Q8" i="1"/>
  <c r="P8" i="1"/>
  <c r="O8" i="1"/>
  <c r="N8" i="1"/>
  <c r="M8" i="1"/>
  <c r="L8" i="1"/>
  <c r="K8" i="1"/>
  <c r="J8" i="1"/>
  <c r="I8" i="1"/>
  <c r="H8" i="1"/>
  <c r="G8" i="1"/>
  <c r="F8" i="1"/>
  <c r="E8" i="1"/>
  <c r="D8" i="1"/>
  <c r="C8" i="1"/>
</calcChain>
</file>

<file path=xl/sharedStrings.xml><?xml version="1.0" encoding="utf-8"?>
<sst xmlns="http://schemas.openxmlformats.org/spreadsheetml/2006/main" count="9022" uniqueCount="1687">
  <si>
    <t>Yacht</t>
  </si>
  <si>
    <t>Résultats détaillés</t>
  </si>
  <si>
    <t>Grp</t>
  </si>
  <si>
    <t>Rgs
Grp</t>
  </si>
  <si>
    <t>C1</t>
  </si>
  <si>
    <t>C2</t>
  </si>
  <si>
    <t>C3</t>
  </si>
  <si>
    <t>Attribution de points</t>
  </si>
  <si>
    <t>ATTRIBUTION DE POINTS</t>
  </si>
  <si>
    <t>N : Nombre de participants de la catégorie</t>
  </si>
  <si>
    <t>P : Place dans la catégorie</t>
  </si>
  <si>
    <t>Rgs</t>
  </si>
  <si>
    <t>Ident</t>
  </si>
  <si>
    <t>Concurrents</t>
  </si>
  <si>
    <t>Nom</t>
  </si>
  <si>
    <t>Cat.</t>
  </si>
  <si>
    <t>DNF</t>
  </si>
  <si>
    <t>DNC</t>
  </si>
  <si>
    <t>Participants</t>
  </si>
  <si>
    <t>Place au général</t>
  </si>
  <si>
    <t>Skipper</t>
  </si>
  <si>
    <t>EA</t>
  </si>
  <si>
    <t>EM</t>
  </si>
  <si>
    <t>CM</t>
  </si>
  <si>
    <t>Place</t>
  </si>
  <si>
    <t>Catégorie</t>
  </si>
  <si>
    <t>Total points événement</t>
  </si>
  <si>
    <t>Voiles d'Antibes</t>
  </si>
  <si>
    <t>Groupe CLASSIQUE MARCONI (CM)</t>
  </si>
  <si>
    <t>Groupe EPOQUES AURIQUES (EA)</t>
  </si>
  <si>
    <t>Groupe EPOQUES MARCONI (EM)</t>
  </si>
  <si>
    <t>CLASSIQUE MARCONI</t>
  </si>
  <si>
    <t>EAA</t>
  </si>
  <si>
    <t>EMA</t>
  </si>
  <si>
    <t>EMB</t>
  </si>
  <si>
    <t>7C</t>
  </si>
  <si>
    <t>CMB</t>
  </si>
  <si>
    <t>CMA</t>
  </si>
  <si>
    <t>OLYMPIAN</t>
  </si>
  <si>
    <t>NIN</t>
  </si>
  <si>
    <t>C4</t>
  </si>
  <si>
    <t>Nombre événements</t>
  </si>
  <si>
    <t>MARIA GIOVANNA II</t>
  </si>
  <si>
    <t>LULU</t>
  </si>
  <si>
    <t>COMET</t>
  </si>
  <si>
    <t>ARGYLL</t>
  </si>
  <si>
    <t>MARGA</t>
  </si>
  <si>
    <t>EUGENIA V</t>
  </si>
  <si>
    <t>OPTIMIST</t>
  </si>
  <si>
    <t>ELLEN</t>
  </si>
  <si>
    <t>A24</t>
  </si>
  <si>
    <t>DNS</t>
  </si>
  <si>
    <t>CHIPS</t>
  </si>
  <si>
    <t>F90</t>
  </si>
  <si>
    <t>SAGITTARIUS</t>
  </si>
  <si>
    <t>ONE WAVE</t>
  </si>
  <si>
    <t>Pts</t>
  </si>
  <si>
    <t>CHINOOK</t>
  </si>
  <si>
    <t>KELLINGHUSEN Jens</t>
  </si>
  <si>
    <t>FRANQUET Charlotte</t>
  </si>
  <si>
    <t>STORMY WEATHER</t>
  </si>
  <si>
    <t>LAFFITTE Thierry</t>
  </si>
  <si>
    <t>WHITE WINGS</t>
  </si>
  <si>
    <t>FERBUS Henri</t>
  </si>
  <si>
    <t>BOREL William</t>
  </si>
  <si>
    <t>GARNIER Baptiste</t>
  </si>
  <si>
    <t>CRAZY LIFE</t>
  </si>
  <si>
    <t>MARIELLA</t>
  </si>
  <si>
    <t>ENCOUNTER</t>
  </si>
  <si>
    <t>ANNE SOPHIE</t>
  </si>
  <si>
    <t>OJALA II</t>
  </si>
  <si>
    <t>GER238</t>
  </si>
  <si>
    <t>P14</t>
  </si>
  <si>
    <t>F3</t>
  </si>
  <si>
    <t>P13</t>
  </si>
  <si>
    <t>BAZIN Sebastien</t>
  </si>
  <si>
    <t>BEAUME Alain</t>
  </si>
  <si>
    <t>Q16</t>
  </si>
  <si>
    <t>AVAZERI Marc</t>
  </si>
  <si>
    <t>SAUVAN Jean-pierre</t>
  </si>
  <si>
    <t>N</t>
  </si>
  <si>
    <t>ANDALE</t>
  </si>
  <si>
    <t>P5</t>
  </si>
  <si>
    <t>CORINTHIAN</t>
  </si>
  <si>
    <t>LIAUTAUD Bernard</t>
  </si>
  <si>
    <t>NY48</t>
  </si>
  <si>
    <t>WINDRUSH II</t>
  </si>
  <si>
    <t>RUTILY Stephane</t>
  </si>
  <si>
    <t>CIRCE</t>
  </si>
  <si>
    <t>BIG</t>
  </si>
  <si>
    <t>FR34820</t>
  </si>
  <si>
    <t>L'AIGLON</t>
  </si>
  <si>
    <t>BERTHON Veronique</t>
  </si>
  <si>
    <t>W22</t>
  </si>
  <si>
    <t>VIVACIOUS</t>
  </si>
  <si>
    <t>US37665</t>
  </si>
  <si>
    <t>GANBARE</t>
  </si>
  <si>
    <t>TASSY Jean luc</t>
  </si>
  <si>
    <t>TIGRIS</t>
  </si>
  <si>
    <t>Formule : 100 (N-P+1)/N + 50 Log(N/P)</t>
  </si>
  <si>
    <t>16</t>
  </si>
  <si>
    <t>10</t>
  </si>
  <si>
    <t>1</t>
  </si>
  <si>
    <t>2</t>
  </si>
  <si>
    <t>3</t>
  </si>
  <si>
    <t>4</t>
  </si>
  <si>
    <t>5</t>
  </si>
  <si>
    <t>6</t>
  </si>
  <si>
    <t>7</t>
  </si>
  <si>
    <t>VIVEKA</t>
  </si>
  <si>
    <t>ORIANDA</t>
  </si>
  <si>
    <t>K 4702</t>
  </si>
  <si>
    <t>OLIVIERI Bernard</t>
  </si>
  <si>
    <t>FRA4429</t>
  </si>
  <si>
    <t>ARCADIA III</t>
  </si>
  <si>
    <t>RICCIARDI Bruno</t>
  </si>
  <si>
    <t>DUCULTY Sylvain</t>
  </si>
  <si>
    <t>US11</t>
  </si>
  <si>
    <t>SERENADE</t>
  </si>
  <si>
    <t>I2</t>
  </si>
  <si>
    <t>EMILIA</t>
  </si>
  <si>
    <t>VARUNA 1939</t>
  </si>
  <si>
    <t>HALLOWE'EN</t>
  </si>
  <si>
    <t>4869</t>
  </si>
  <si>
    <t>8</t>
  </si>
  <si>
    <t>9</t>
  </si>
  <si>
    <t>15</t>
  </si>
  <si>
    <t>12</t>
  </si>
  <si>
    <t>14</t>
  </si>
  <si>
    <r>
      <t xml:space="preserve">  </t>
    </r>
    <r>
      <rPr>
        <b/>
        <sz val="10"/>
        <rFont val="Arial"/>
        <family val="2"/>
      </rPr>
      <t>DNF, DNS</t>
    </r>
    <r>
      <rPr>
        <sz val="10"/>
        <rFont val="Arial"/>
        <family val="2"/>
      </rPr>
      <t>: points de la place du dernier de la catégorie</t>
    </r>
  </si>
  <si>
    <t>24</t>
  </si>
  <si>
    <t>valeurs arrondies uniquement pour la visualisation</t>
  </si>
  <si>
    <t>1929</t>
  </si>
  <si>
    <t>464</t>
  </si>
  <si>
    <t>I 7077</t>
  </si>
  <si>
    <t>IL MORO DI VENEZIA I</t>
  </si>
  <si>
    <t>4496</t>
  </si>
  <si>
    <t>ROESCH Juergen</t>
  </si>
  <si>
    <t>SANDRA</t>
  </si>
  <si>
    <t>49</t>
  </si>
  <si>
    <t>13</t>
  </si>
  <si>
    <t>11</t>
  </si>
  <si>
    <t>376</t>
  </si>
  <si>
    <t>577</t>
  </si>
  <si>
    <t>115</t>
  </si>
  <si>
    <t>125</t>
  </si>
  <si>
    <t>SPARKS Michael</t>
  </si>
  <si>
    <t>FIFI</t>
  </si>
  <si>
    <t>CRISCOLO Karl</t>
  </si>
  <si>
    <t>Rang dans classe</t>
  </si>
  <si>
    <r>
      <t>Séparation</t>
    </r>
    <r>
      <rPr>
        <sz val="12"/>
        <rFont val="Arial"/>
        <family val="2"/>
      </rPr>
      <t>: en 5 classes,  CM = Classique Marconi, EA = Epoque Aurique, EM = Epoque Marconi, BB = Big Boats et IOR = Classic IOR</t>
    </r>
  </si>
  <si>
    <t>BIG BOATS</t>
  </si>
  <si>
    <t>EPOQUE MARCONI</t>
  </si>
  <si>
    <t>CLASSIC IOR</t>
  </si>
  <si>
    <r>
      <t xml:space="preserve">  </t>
    </r>
    <r>
      <rPr>
        <b/>
        <sz val="10"/>
        <rFont val="Arial"/>
        <family val="2"/>
      </rPr>
      <t xml:space="preserve">DNC, DSQ … toutes les courses </t>
    </r>
    <r>
      <rPr>
        <sz val="10"/>
        <rFont val="Arial"/>
        <family val="2"/>
      </rPr>
      <t>: zero point</t>
    </r>
  </si>
  <si>
    <t>2,00</t>
  </si>
  <si>
    <t>1,00</t>
  </si>
  <si>
    <t>3,00</t>
  </si>
  <si>
    <t>5,00</t>
  </si>
  <si>
    <t>4,00</t>
  </si>
  <si>
    <t>7,00</t>
  </si>
  <si>
    <t>6,00</t>
  </si>
  <si>
    <t>RET</t>
  </si>
  <si>
    <t>12,00</t>
  </si>
  <si>
    <t>10,00</t>
  </si>
  <si>
    <t>8,00</t>
  </si>
  <si>
    <t>11,00</t>
  </si>
  <si>
    <t>9,00</t>
  </si>
  <si>
    <t>14,00</t>
  </si>
  <si>
    <t>16,00</t>
  </si>
  <si>
    <t>23,00</t>
  </si>
  <si>
    <t>25,00</t>
  </si>
  <si>
    <t>26,00</t>
  </si>
  <si>
    <t>29,00</t>
  </si>
  <si>
    <t>IOR</t>
  </si>
  <si>
    <t>13,00</t>
  </si>
  <si>
    <t>17,00</t>
  </si>
  <si>
    <t>18,00</t>
  </si>
  <si>
    <t>20,00</t>
  </si>
  <si>
    <t>30,00</t>
  </si>
  <si>
    <t>15,00</t>
  </si>
  <si>
    <t>4331</t>
  </si>
  <si>
    <t>ST CHRISTOPHER</t>
  </si>
  <si>
    <t>MARTIN Valentin</t>
  </si>
  <si>
    <t>F2054</t>
  </si>
  <si>
    <t>PALYNODIE II</t>
  </si>
  <si>
    <t>F5900</t>
  </si>
  <si>
    <t>6913</t>
  </si>
  <si>
    <t>HILARIA</t>
  </si>
  <si>
    <t>THURNEYSSEN Philippe</t>
  </si>
  <si>
    <t>ANGELINI Alessandra</t>
  </si>
  <si>
    <t>SPRAY Christopher</t>
  </si>
  <si>
    <t>222</t>
  </si>
  <si>
    <t>BARUNA OF 1938</t>
  </si>
  <si>
    <t>12I1</t>
  </si>
  <si>
    <t>LA SPINA</t>
  </si>
  <si>
    <t>FRA6065F</t>
  </si>
  <si>
    <t>ARG709</t>
  </si>
  <si>
    <t>MATRERO</t>
  </si>
  <si>
    <t>K4702</t>
  </si>
  <si>
    <t>ITA7636IT</t>
  </si>
  <si>
    <t>CARBONARO Marco</t>
  </si>
  <si>
    <t>ITA4540</t>
  </si>
  <si>
    <t>CRIVIZZA</t>
  </si>
  <si>
    <t>ROLANDI Luigi</t>
  </si>
  <si>
    <t>4595</t>
  </si>
  <si>
    <t>VIOLA</t>
  </si>
  <si>
    <t>BARNES Andrew</t>
  </si>
  <si>
    <t>D43</t>
  </si>
  <si>
    <t>DAN</t>
  </si>
  <si>
    <t>FALCON</t>
  </si>
  <si>
    <t>R41</t>
  </si>
  <si>
    <t>DIDONE Stefania</t>
  </si>
  <si>
    <t>DENNE Toby</t>
  </si>
  <si>
    <t>GREYLAG</t>
  </si>
  <si>
    <t>HALLOWE EN</t>
  </si>
  <si>
    <t>CAG1001</t>
  </si>
  <si>
    <t>Classe de réf.</t>
  </si>
  <si>
    <t>Total points  événement</t>
  </si>
  <si>
    <t>CHRISTOPHER SPRAY</t>
  </si>
  <si>
    <t>VARUNA OF 1939</t>
  </si>
  <si>
    <t>JENS KELLINGHUSEN</t>
  </si>
  <si>
    <t>TARA GETTY</t>
  </si>
  <si>
    <t>JONES GRIFF RHUS</t>
  </si>
  <si>
    <t>BARBARA</t>
  </si>
  <si>
    <t>ROBERTO OLIVIERI</t>
  </si>
  <si>
    <t>18</t>
  </si>
  <si>
    <t>PAOLO ZANNONI</t>
  </si>
  <si>
    <t>VISTONA</t>
  </si>
  <si>
    <t>MASSIMILIANO FERRUZZI</t>
  </si>
  <si>
    <t>GEMINI</t>
  </si>
  <si>
    <t>MARINA MILITARE</t>
  </si>
  <si>
    <t>SUSAN CAROL HOLLAND</t>
  </si>
  <si>
    <t>ARG 709</t>
  </si>
  <si>
    <t>RAFAEL PEREIRA ARAGON</t>
  </si>
  <si>
    <t>ARIELLA CATTAI</t>
  </si>
  <si>
    <t>ST. CHRISTOPHER</t>
  </si>
  <si>
    <t>I 1605</t>
  </si>
  <si>
    <t>VOSCIA´</t>
  </si>
  <si>
    <t>OPTIMISTA</t>
  </si>
  <si>
    <t>ANTONIO DEL BALZO</t>
  </si>
  <si>
    <t>I 4539</t>
  </si>
  <si>
    <t>PENELOPE</t>
  </si>
  <si>
    <t>KEITH MILLS</t>
  </si>
  <si>
    <t>BB</t>
  </si>
  <si>
    <t>CARLO FALCONE</t>
  </si>
  <si>
    <t>HALLOWE´EN</t>
  </si>
  <si>
    <t>INIGO STREZ</t>
  </si>
  <si>
    <t>IGINO ANGELINI</t>
  </si>
  <si>
    <t>Classement général</t>
  </si>
  <si>
    <r>
      <t xml:space="preserve">Argentario Sailing W.
</t>
    </r>
    <r>
      <rPr>
        <sz val="6"/>
        <rFont val="Arial"/>
        <family val="2"/>
      </rPr>
      <t>Porto Santo Stefano</t>
    </r>
  </si>
  <si>
    <r>
      <t xml:space="preserve">Puig Vela Clasica
</t>
    </r>
    <r>
      <rPr>
        <sz val="6"/>
        <rFont val="Arial"/>
        <family val="2"/>
      </rPr>
      <t>Barcelona</t>
    </r>
  </si>
  <si>
    <r>
      <t xml:space="preserve">Vele d'Epoca
</t>
    </r>
    <r>
      <rPr>
        <sz val="6"/>
        <rFont val="Arial"/>
        <family val="2"/>
      </rPr>
      <t>Imperia</t>
    </r>
  </si>
  <si>
    <r>
      <t xml:space="preserve">Régates Royales
</t>
    </r>
    <r>
      <rPr>
        <sz val="6"/>
        <rFont val="Arial"/>
        <family val="2"/>
      </rPr>
      <t>Cannes</t>
    </r>
  </si>
  <si>
    <t>Voiles de
Saint-Tropez</t>
  </si>
  <si>
    <r>
      <t xml:space="preserve">Regata Illes Balears Clàssics - </t>
    </r>
    <r>
      <rPr>
        <sz val="6"/>
        <rFont val="Arial"/>
        <family val="2"/>
      </rPr>
      <t>Palma</t>
    </r>
  </si>
  <si>
    <r>
      <t xml:space="preserve">Copa del Rey
</t>
    </r>
    <r>
      <rPr>
        <sz val="6"/>
        <rFont val="Arial"/>
        <family val="2"/>
      </rPr>
      <t>Mahon</t>
    </r>
  </si>
  <si>
    <t>EPOQUE AURIQUE</t>
  </si>
  <si>
    <t>GRIFF RHYS JONES</t>
  </si>
  <si>
    <t>62</t>
  </si>
  <si>
    <t>MANITOU</t>
  </si>
  <si>
    <t>NY3</t>
  </si>
  <si>
    <t>ALMARAN NEW YORK</t>
  </si>
  <si>
    <t>MANEL LOPEZ WRIGHT</t>
  </si>
  <si>
    <t>100</t>
  </si>
  <si>
    <t>17</t>
  </si>
  <si>
    <t>BINKER</t>
  </si>
  <si>
    <t>THOMAS PERRY</t>
  </si>
  <si>
    <t>ISLANDER</t>
  </si>
  <si>
    <t>RICARDO ALBIÑANA</t>
  </si>
  <si>
    <t>STROMER</t>
  </si>
  <si>
    <t>ERNESTO DOMINGUEZ</t>
  </si>
  <si>
    <t>D1</t>
  </si>
  <si>
    <t>MARISKA</t>
  </si>
  <si>
    <t>SUNSHINE</t>
  </si>
  <si>
    <t>SUNSHINE MARINE LTD.</t>
  </si>
  <si>
    <t>BELLE AVENTURE</t>
  </si>
  <si>
    <t>GIPSY</t>
  </si>
  <si>
    <t>RAFAEL CARRIO</t>
  </si>
  <si>
    <t>FREDA</t>
  </si>
  <si>
    <t>MIGUEL RIGO</t>
  </si>
  <si>
    <t>LE TEMPS PERDU</t>
  </si>
  <si>
    <t>NELSON HAUSMANN</t>
  </si>
  <si>
    <t>CM1</t>
  </si>
  <si>
    <t>KB1</t>
  </si>
  <si>
    <t>NERISSA</t>
  </si>
  <si>
    <t>LEONARDO GARCIA</t>
  </si>
  <si>
    <t>KAHURANGI</t>
  </si>
  <si>
    <t>PEPE DE MIGUEL</t>
  </si>
  <si>
    <t>BEG HIR</t>
  </si>
  <si>
    <t>BAKEA</t>
  </si>
  <si>
    <t>LLUIS CASANOVA / MONICA XUFRE</t>
  </si>
  <si>
    <t>ESP1257</t>
  </si>
  <si>
    <t>YANIRA</t>
  </si>
  <si>
    <t>REGATTA EXPERIENCE</t>
  </si>
  <si>
    <t>ESP1274</t>
  </si>
  <si>
    <t>ARGOS</t>
  </si>
  <si>
    <t>BARBARA TRILLING</t>
  </si>
  <si>
    <t>CM2</t>
  </si>
  <si>
    <t>GBR195</t>
  </si>
  <si>
    <t>CLARIONET</t>
  </si>
  <si>
    <t>ANDREW HARVEY</t>
  </si>
  <si>
    <t>SEA FEVER</t>
  </si>
  <si>
    <t>ENRIQUE CURT</t>
  </si>
  <si>
    <t>ASU</t>
  </si>
  <si>
    <t>LUCAS KRAUEL</t>
  </si>
  <si>
    <t>ESP6151</t>
  </si>
  <si>
    <t>MELIBEA III</t>
  </si>
  <si>
    <t>A608</t>
  </si>
  <si>
    <t>BALTAR</t>
  </si>
  <si>
    <t>JOAN CARLES BERNAL</t>
  </si>
  <si>
    <t>FRA6848</t>
  </si>
  <si>
    <t>EMERAUDE</t>
  </si>
  <si>
    <t>VITTORIO CAVAZZANA</t>
  </si>
  <si>
    <t>TC1</t>
  </si>
  <si>
    <t>TC2</t>
  </si>
  <si>
    <t>D3</t>
  </si>
  <si>
    <t>HALLOWE’EN</t>
  </si>
  <si>
    <t>TUIGA</t>
  </si>
  <si>
    <t>YACHT CLUB DE MONACO</t>
  </si>
  <si>
    <t>DANIEL PEREIRA</t>
  </si>
  <si>
    <t>LLUIS CASANOVA</t>
  </si>
  <si>
    <t>MONICA XUFRE</t>
  </si>
  <si>
    <t>ITA6217</t>
  </si>
  <si>
    <t>CHAPLIN</t>
  </si>
  <si>
    <t>SPORT VEDLOCO MARINA MILITARE</t>
  </si>
  <si>
    <t>FUNDACION VELA CLASICA DE ESPAÑA</t>
  </si>
  <si>
    <t>PETETE RUBIO</t>
  </si>
  <si>
    <t>GREYLING</t>
  </si>
  <si>
    <t>TONI BELLES</t>
  </si>
  <si>
    <t>VINCENZO ZACCAGNI</t>
  </si>
  <si>
    <t>HAMISH EASTON</t>
  </si>
  <si>
    <t>ESP7228</t>
  </si>
  <si>
    <t>ROSENDO</t>
  </si>
  <si>
    <t>EDUARDO JARDON</t>
  </si>
  <si>
    <t>GB1948</t>
  </si>
  <si>
    <t>RUBICON</t>
  </si>
  <si>
    <t>SIMON TIMM</t>
  </si>
  <si>
    <t>OWENS 40</t>
  </si>
  <si>
    <t>N.Vela</t>
  </si>
  <si>
    <t>Yate</t>
  </si>
  <si>
    <t>Armador</t>
  </si>
  <si>
    <t>Patron</t>
  </si>
  <si>
    <t>Diseñador</t>
  </si>
  <si>
    <t>Año</t>
  </si>
  <si>
    <t>Puntos</t>
  </si>
  <si>
    <t>DAN POJSAK</t>
  </si>
  <si>
    <t>WILLIAM FIFE III</t>
  </si>
  <si>
    <t>GERY ATKINS</t>
  </si>
  <si>
    <t>FRANK PAINE</t>
  </si>
  <si>
    <t>EDUARDO MENDEZ</t>
  </si>
  <si>
    <t>HOLMAN &amp; PYE</t>
  </si>
  <si>
    <t>SPAKMAN &amp; STEPHENS</t>
  </si>
  <si>
    <t>A346</t>
  </si>
  <si>
    <t>DON QUIJOTE</t>
  </si>
  <si>
    <t>GERMAN FRERS</t>
  </si>
  <si>
    <t>ESP4728</t>
  </si>
  <si>
    <t>US83</t>
  </si>
  <si>
    <t>HERMITAGE</t>
  </si>
  <si>
    <t>CARLO SCIARRELLI</t>
  </si>
  <si>
    <t>GBR2188</t>
  </si>
  <si>
    <t>HARRIS BROTHERS</t>
  </si>
  <si>
    <t>PATRICK HARRIS</t>
  </si>
  <si>
    <t>N.G.HERRESHOFF</t>
  </si>
  <si>
    <t>HERRESHOFF</t>
  </si>
  <si>
    <t>FABIEN DESPRES</t>
  </si>
  <si>
    <t>COLIN ARCHER</t>
  </si>
  <si>
    <t>WOODWARD-FISHER WILLIAM</t>
  </si>
  <si>
    <t>MARC MARCIANO</t>
  </si>
  <si>
    <t>OLIN STEPHENS</t>
  </si>
  <si>
    <t>U141</t>
  </si>
  <si>
    <t>FJORD III</t>
  </si>
  <si>
    <t>SONATA</t>
  </si>
  <si>
    <t>JORDI CABAU</t>
  </si>
  <si>
    <t>JOHN G.ALDEN</t>
  </si>
  <si>
    <t>LOIC MELLIAND</t>
  </si>
  <si>
    <t>BORDESSOULE ALEXIS</t>
  </si>
  <si>
    <t>NORMAN OWENS</t>
  </si>
  <si>
    <t>W23</t>
  </si>
  <si>
    <t>NATICA</t>
  </si>
  <si>
    <t>PATRICK DE LA CHESNAIS</t>
  </si>
  <si>
    <t>H.G.MAY</t>
  </si>
  <si>
    <t>W39</t>
  </si>
  <si>
    <t>WINNIE MARIE</t>
  </si>
  <si>
    <t>MATTHEW MEACHAM</t>
  </si>
  <si>
    <t>WEST SOLEN</t>
  </si>
  <si>
    <t>Bilan fin juillet</t>
  </si>
  <si>
    <t>Résultats par catégorie</t>
  </si>
  <si>
    <t>Total événement</t>
  </si>
  <si>
    <t>N Voile</t>
  </si>
  <si>
    <t>nom</t>
  </si>
  <si>
    <t>cat</t>
  </si>
  <si>
    <t>P Ret</t>
  </si>
  <si>
    <t>Pl.1</t>
  </si>
  <si>
    <t>Pl.2</t>
  </si>
  <si>
    <t>Pl.3</t>
  </si>
  <si>
    <t>Rk.</t>
  </si>
  <si>
    <t>Sail
Number</t>
  </si>
  <si>
    <t>Boat Name</t>
  </si>
  <si>
    <t>Name</t>
  </si>
  <si>
    <t>Boat
Type</t>
  </si>
  <si>
    <t>TCFxC</t>
  </si>
  <si>
    <t>TR1</t>
  </si>
  <si>
    <t>TR2</t>
  </si>
  <si>
    <t>TR3</t>
  </si>
  <si>
    <t>TC3</t>
  </si>
  <si>
    <t>Total
Pts.</t>
  </si>
  <si>
    <t>Net
Pts.</t>
  </si>
  <si>
    <t>Gery ATKINS</t>
  </si>
  <si>
    <t>Dan POLJSAK</t>
  </si>
  <si>
    <t>Inigo STREZ</t>
  </si>
  <si>
    <t>William BOREL</t>
  </si>
  <si>
    <t>19</t>
  </si>
  <si>
    <t>ORIOLE</t>
  </si>
  <si>
    <t>Juan Carlos EGUIAGARAY</t>
  </si>
  <si>
    <t>B2</t>
  </si>
  <si>
    <t>ELENA OF LONDON</t>
  </si>
  <si>
    <t/>
  </si>
  <si>
    <t>25</t>
  </si>
  <si>
    <t>F4429</t>
  </si>
  <si>
    <t>Bruno RICCIARDI</t>
  </si>
  <si>
    <t>20</t>
  </si>
  <si>
    <t>28</t>
  </si>
  <si>
    <t>FRA6065</t>
  </si>
  <si>
    <t>Thierry LAFFITTE</t>
  </si>
  <si>
    <t>Sylvain DUCULTY</t>
  </si>
  <si>
    <t>OJALA' II</t>
  </si>
  <si>
    <t>Michele FROVA</t>
  </si>
  <si>
    <t>FRA35998</t>
  </si>
  <si>
    <t>I7077</t>
  </si>
  <si>
    <t>IL MORO DI VENEZIA</t>
  </si>
  <si>
    <t>Massimiliano FERRUZZI</t>
  </si>
  <si>
    <t>Tarquin PLACE</t>
  </si>
  <si>
    <t>ITA7636</t>
  </si>
  <si>
    <t>Marco Maria CARBONARO</t>
  </si>
  <si>
    <t>2:28:32</t>
  </si>
  <si>
    <t>PIERINA</t>
  </si>
  <si>
    <t>V1</t>
  </si>
  <si>
    <t>DAINTY</t>
  </si>
  <si>
    <t>Peter NICHOLSON</t>
  </si>
  <si>
    <t>PALYNODIE</t>
  </si>
  <si>
    <t>Henri FERBUS</t>
  </si>
  <si>
    <t>2:49:56</t>
  </si>
  <si>
    <t>26</t>
  </si>
  <si>
    <t>Baptiste GARNIER</t>
  </si>
  <si>
    <t>30</t>
  </si>
  <si>
    <t>Juergen ROESCH</t>
  </si>
  <si>
    <t>Sébastien BAZIN</t>
  </si>
  <si>
    <t>34</t>
  </si>
  <si>
    <t>Tony MORSE</t>
  </si>
  <si>
    <t>ARGYNNE 3</t>
  </si>
  <si>
    <t>31</t>
  </si>
  <si>
    <t>42</t>
  </si>
  <si>
    <t>NY 48</t>
  </si>
  <si>
    <t>A10</t>
  </si>
  <si>
    <t>RECLUTA</t>
  </si>
  <si>
    <t>2:17:28</t>
  </si>
  <si>
    <t>Marc MARCIANO</t>
  </si>
  <si>
    <t>DSQ</t>
  </si>
  <si>
    <t>Fabien DESPRES</t>
  </si>
  <si>
    <t>Matteo TACCONI</t>
  </si>
  <si>
    <t>22</t>
  </si>
  <si>
    <t>JAP</t>
  </si>
  <si>
    <t>2:01:13</t>
  </si>
  <si>
    <t>36</t>
  </si>
  <si>
    <t>VERONIQUE</t>
  </si>
  <si>
    <t>USA 62</t>
  </si>
  <si>
    <t>JAVA</t>
  </si>
  <si>
    <t>Nathaniel LEMIEUX</t>
  </si>
  <si>
    <t>3:38:59</t>
  </si>
  <si>
    <t>Yves LAURENT</t>
  </si>
  <si>
    <t>Alain BEAUME</t>
  </si>
  <si>
    <t>CHABATO</t>
  </si>
  <si>
    <t>Roger QUENET</t>
  </si>
  <si>
    <t>29</t>
  </si>
  <si>
    <t>2:15:03</t>
  </si>
  <si>
    <t>2:02:53</t>
  </si>
  <si>
    <t>23</t>
  </si>
  <si>
    <t>33</t>
  </si>
  <si>
    <t>US 11</t>
  </si>
  <si>
    <t>Charlotte FRANQUET</t>
  </si>
  <si>
    <t>2:14:21</t>
  </si>
  <si>
    <t>SKYLARK OF 1937</t>
  </si>
  <si>
    <t>2:04:23</t>
  </si>
  <si>
    <t>41</t>
  </si>
  <si>
    <t>30S 188</t>
  </si>
  <si>
    <t>HARLEKIN</t>
  </si>
  <si>
    <t>Jean-Yves REDOR</t>
  </si>
  <si>
    <t>778</t>
  </si>
  <si>
    <t>HERON II</t>
  </si>
  <si>
    <t>classement</t>
  </si>
  <si>
    <t>Ecart 1er</t>
  </si>
  <si>
    <t>Ec préc</t>
  </si>
  <si>
    <t>SUI3</t>
  </si>
  <si>
    <t>CARRON II</t>
  </si>
  <si>
    <t>MAZZARELLA ANGELO [SUISSE]</t>
  </si>
  <si>
    <t>PERRY SCOTT [URUGUAY]</t>
  </si>
  <si>
    <t>MARCIANO MARC</t>
  </si>
  <si>
    <t>BOREL William [FRANCE]</t>
  </si>
  <si>
    <t>MELLIAND Loic [FRANCE]</t>
  </si>
  <si>
    <t>BETTI Claudio [SUISSE]</t>
  </si>
  <si>
    <t>K24</t>
  </si>
  <si>
    <t>SUZETTE</t>
  </si>
  <si>
    <t>MALDONADO Jean marc [FRANCE]</t>
  </si>
  <si>
    <t>8 ex</t>
  </si>
  <si>
    <t>F16</t>
  </si>
  <si>
    <t>RAINBOW III</t>
  </si>
  <si>
    <t>COULET Jean pierre [FRANCE]</t>
  </si>
  <si>
    <t>70</t>
  </si>
  <si>
    <t>F920</t>
  </si>
  <si>
    <t>NAIGANA</t>
  </si>
  <si>
    <t>BERTHOZ Frederic [FRANCE]</t>
  </si>
  <si>
    <t>IE182</t>
  </si>
  <si>
    <t>ZACCAGNI VINCENZO [ITALIE]</t>
  </si>
  <si>
    <t>ASHTON AARON</t>
  </si>
  <si>
    <t>H8</t>
  </si>
  <si>
    <t>RUT</t>
  </si>
  <si>
    <t>BERGMANN Anna Karine [SUEDE]</t>
  </si>
  <si>
    <t>I6217</t>
  </si>
  <si>
    <t>FABIANO GIAN CARLO [ITALIE]</t>
  </si>
  <si>
    <t>A3</t>
  </si>
  <si>
    <t>ARGYNE III</t>
  </si>
  <si>
    <t>TONDU Manon-anais [MONACO]</t>
  </si>
  <si>
    <t>D10</t>
  </si>
  <si>
    <t>THE LADY ANNE</t>
  </si>
  <si>
    <t>LE MAY RICHARD [ESPAGNE]</t>
  </si>
  <si>
    <t>BGB</t>
  </si>
  <si>
    <t>FORTENBAUGH</t>
  </si>
  <si>
    <t>PEREIRA Daniel [FRANCE]</t>
  </si>
  <si>
    <t>STREZ INIGO [IRLANDE]</t>
  </si>
  <si>
    <t>CONSIGLIO TOMMASO [ANTIGUA]</t>
  </si>
  <si>
    <t>MC CLAREN STEVE [MONACO]</t>
  </si>
  <si>
    <t>FA151</t>
  </si>
  <si>
    <t>BLACK SWAN</t>
  </si>
  <si>
    <t>LYOEN Vincent [FRANCE]</t>
  </si>
  <si>
    <t>FA84</t>
  </si>
  <si>
    <t>IDUNA</t>
  </si>
  <si>
    <t>JOESEBURG Maartem [NED]</t>
  </si>
  <si>
    <t>FC26</t>
  </si>
  <si>
    <t>ATLANTIC</t>
  </si>
  <si>
    <t>KASTELEIN ED</t>
  </si>
  <si>
    <t>FA145</t>
  </si>
  <si>
    <t>CREOLE</t>
  </si>
  <si>
    <t>AUSTIN CHRIS</t>
  </si>
  <si>
    <t>FC37</t>
  </si>
  <si>
    <t>NAEMA</t>
  </si>
  <si>
    <t>FRANKE FLORIAN</t>
  </si>
  <si>
    <t>DREUX Bertrand [FRANCE]</t>
  </si>
  <si>
    <t>TULZO MAXIME [FRANCE]</t>
  </si>
  <si>
    <t>DUCULTY Sylvain [FRANCE]</t>
  </si>
  <si>
    <t>NY11</t>
  </si>
  <si>
    <t>EGUIAGARAY JUAN CARLOS [ESPAGNE]</t>
  </si>
  <si>
    <t>CUDMORE HAROLD [IRLANDE]</t>
  </si>
  <si>
    <t>18R</t>
  </si>
  <si>
    <t>MYFANWY</t>
  </si>
  <si>
    <t>LEE DANIEL</t>
  </si>
  <si>
    <t>SCHUSTER EDUARDO NIVEYRO</t>
  </si>
  <si>
    <t>IE010</t>
  </si>
  <si>
    <t>O16</t>
  </si>
  <si>
    <t>GAUDEAMUS</t>
  </si>
  <si>
    <t>MARZ RAIMUND [ALLEMAGNE]</t>
  </si>
  <si>
    <t>SKY</t>
  </si>
  <si>
    <t>OEMUS TORSTE</t>
  </si>
  <si>
    <t>Monaco Classic week 2023</t>
  </si>
  <si>
    <t>WIED BAUMGARTNER MAG.LORENZ</t>
  </si>
  <si>
    <t>BOREA D'OLMO GIAN BATTISTA</t>
  </si>
  <si>
    <t>Tr</t>
  </si>
  <si>
    <t>Tc</t>
  </si>
  <si>
    <t>Pos</t>
  </si>
  <si>
    <t>N.Velico</t>
  </si>
  <si>
    <t>Punti</t>
  </si>
  <si>
    <t>69</t>
  </si>
  <si>
    <t>Thierry Laffitte</t>
  </si>
  <si>
    <t>RESOLUTE SALMON</t>
  </si>
  <si>
    <t>ARGYNNE III</t>
  </si>
  <si>
    <t>PILGRIM</t>
  </si>
  <si>
    <t>OLIRIA</t>
  </si>
  <si>
    <t>54</t>
  </si>
  <si>
    <t>Ariella Cattai</t>
  </si>
  <si>
    <t>FLICKA</t>
  </si>
  <si>
    <t>Gandini Daniela Enrica</t>
  </si>
  <si>
    <t>EM1</t>
  </si>
  <si>
    <t>détails</t>
  </si>
  <si>
    <t>Cat</t>
  </si>
  <si>
    <t> place </t>
  </si>
  <si>
    <t> nom bateau / sponsor </t>
  </si>
  <si>
    <t> coureurs / équipage </t>
  </si>
  <si>
    <t> points </t>
  </si>
  <si>
    <t>JENS Kellinghusen</t>
  </si>
  <si>
    <t>12B</t>
  </si>
  <si>
    <t>PEREIRA Daniel</t>
  </si>
  <si>
    <t>GTR</t>
  </si>
  <si>
    <t>FRENCH KISS</t>
  </si>
  <si>
    <t>BABULE Christophe</t>
  </si>
  <si>
    <t>77</t>
  </si>
  <si>
    <t>BLITZEN</t>
  </si>
  <si>
    <t>SOUTH AUSTRALIA</t>
  </si>
  <si>
    <t>DELPLACE Yann</t>
  </si>
  <si>
    <t>F1</t>
  </si>
  <si>
    <t>FRANCE</t>
  </si>
  <si>
    <t>12D</t>
  </si>
  <si>
    <t>LYS</t>
  </si>
  <si>
    <t>MONNET Philippe</t>
  </si>
  <si>
    <t>22,00</t>
  </si>
  <si>
    <t>27,00</t>
  </si>
  <si>
    <t>TONDU Manon-anais</t>
  </si>
  <si>
    <t>INV</t>
  </si>
  <si>
    <t>PIZZOLI Walker</t>
  </si>
  <si>
    <t>5978</t>
  </si>
  <si>
    <t>VITOUX Jean jacques</t>
  </si>
  <si>
    <t>CAG22</t>
  </si>
  <si>
    <t>BARUNA</t>
  </si>
  <si>
    <t>TONY Morse</t>
  </si>
  <si>
    <t>GER15</t>
  </si>
  <si>
    <t>HANNS-GEORG Klein</t>
  </si>
  <si>
    <t>24,00</t>
  </si>
  <si>
    <t>OISEAU DE FEU</t>
  </si>
  <si>
    <t>GUILLAUME Floquet</t>
  </si>
  <si>
    <t>NAGAÏNA</t>
  </si>
  <si>
    <t>BERTHOZ Frederic</t>
  </si>
  <si>
    <t>32,00</t>
  </si>
  <si>
    <t>EMILIA PRIMA</t>
  </si>
  <si>
    <t>30S188</t>
  </si>
  <si>
    <t>REDOR Jean-yves</t>
  </si>
  <si>
    <t>DAN Poljsak</t>
  </si>
  <si>
    <t>SS273C</t>
  </si>
  <si>
    <t>KHAYYAM</t>
  </si>
  <si>
    <t>DENEBOLA</t>
  </si>
  <si>
    <t>6B66</t>
  </si>
  <si>
    <t>JOSEPHINE</t>
  </si>
  <si>
    <t>US9</t>
  </si>
  <si>
    <t>SEVEN SEAS OF PORTO</t>
  </si>
  <si>
    <t>LAID Joel</t>
  </si>
  <si>
    <t>THEA</t>
  </si>
  <si>
    <t>CAG27</t>
  </si>
  <si>
    <t>FLORIAN Franke</t>
  </si>
  <si>
    <t>E21</t>
  </si>
  <si>
    <t>EILEEN 1938</t>
  </si>
  <si>
    <t>PAQUIERO Jean</t>
  </si>
  <si>
    <t>PEAN Lionel</t>
  </si>
  <si>
    <t>1912</t>
  </si>
  <si>
    <t>DIONE</t>
  </si>
  <si>
    <t>FROESCHKE Marc</t>
  </si>
  <si>
    <t>SILHOUETTE</t>
  </si>
  <si>
    <t>CAG59</t>
  </si>
  <si>
    <t>LAURENT Yves</t>
  </si>
  <si>
    <t>-</t>
  </si>
  <si>
    <t>ASCHANTI IV</t>
  </si>
  <si>
    <t>PURITAN</t>
  </si>
  <si>
    <t>ROB ROY</t>
  </si>
  <si>
    <t>CAPELLE Yves</t>
  </si>
  <si>
    <t>ANGELO Mazzarella</t>
  </si>
  <si>
    <t>SIMON Pandolfi</t>
  </si>
  <si>
    <t>Posizione</t>
  </si>
  <si>
    <t>Categoria</t>
  </si>
  <si>
    <t>PUNTI</t>
  </si>
  <si>
    <t>MARGARET</t>
  </si>
  <si>
    <t>PALOMA</t>
  </si>
  <si>
    <t>GAZELL</t>
  </si>
  <si>
    <t>ILDA</t>
  </si>
  <si>
    <t>EP</t>
  </si>
  <si>
    <t>Bilan final</t>
  </si>
  <si>
    <t>N : Number of participant in the category</t>
  </si>
  <si>
    <t>Allocation of points</t>
  </si>
  <si>
    <t>P : Rank in the category</t>
  </si>
  <si>
    <t>ALLOCATION OF POINTS</t>
  </si>
  <si>
    <t>Formula : 100 (N-P+1)/N + 50 Log(N/P)</t>
  </si>
  <si>
    <r>
      <t xml:space="preserve">  </t>
    </r>
    <r>
      <rPr>
        <b/>
        <sz val="10"/>
        <rFont val="Arial"/>
        <family val="2"/>
      </rPr>
      <t xml:space="preserve">DNC, DSQ … all races </t>
    </r>
    <r>
      <rPr>
        <sz val="10"/>
        <rFont val="Arial"/>
        <family val="2"/>
      </rPr>
      <t>: zero point</t>
    </r>
  </si>
  <si>
    <r>
      <t xml:space="preserve">  </t>
    </r>
    <r>
      <rPr>
        <b/>
        <sz val="10"/>
        <rFont val="Arial"/>
        <family val="2"/>
      </rPr>
      <t>DNF, DNS</t>
    </r>
    <r>
      <rPr>
        <sz val="10"/>
        <rFont val="Arial"/>
        <family val="2"/>
      </rPr>
      <t>: points corresponding to last of the category</t>
    </r>
  </si>
  <si>
    <t>Values rounded only for the visualization</t>
  </si>
  <si>
    <r>
      <t xml:space="preserve">Vele d'Epoca
</t>
    </r>
    <r>
      <rPr>
        <sz val="6"/>
        <rFont val="Arial"/>
        <family val="2"/>
      </rPr>
      <t>Napoli</t>
    </r>
  </si>
  <si>
    <t>STREZ Inigo</t>
  </si>
  <si>
    <t>FALCONE Carlo</t>
  </si>
  <si>
    <t>BLA</t>
  </si>
  <si>
    <t>POULLAIN Edouard</t>
  </si>
  <si>
    <t>BAJART Manon</t>
  </si>
  <si>
    <t>DPIr</t>
  </si>
  <si>
    <t>HARVEY Andrew</t>
  </si>
  <si>
    <t>GBR617</t>
  </si>
  <si>
    <t>DAMBUSTER</t>
  </si>
  <si>
    <t>HILL Nick</t>
  </si>
  <si>
    <t>1081</t>
  </si>
  <si>
    <t>BRYNHILDE</t>
  </si>
  <si>
    <t>ROBINSON Niall</t>
  </si>
  <si>
    <t>4062</t>
  </si>
  <si>
    <t>ROI D YS</t>
  </si>
  <si>
    <t>SARRAN Dominique</t>
  </si>
  <si>
    <t>36,00</t>
  </si>
  <si>
    <t>WOODWARD-FISHER William</t>
  </si>
  <si>
    <t>MONTEIRO DE BARROS Patricio</t>
  </si>
  <si>
    <t>GUARNACCIA Luigi</t>
  </si>
  <si>
    <t>JONES Griff rhys</t>
  </si>
  <si>
    <t>21,00</t>
  </si>
  <si>
    <t>MANITOU III</t>
  </si>
  <si>
    <t>EASTON Hamish</t>
  </si>
  <si>
    <t>DANEL Theo</t>
  </si>
  <si>
    <t>HOLLAND Susan carol</t>
  </si>
  <si>
    <t>PEREIRA ARAGON Rafael</t>
  </si>
  <si>
    <t>WEDUWER Bart</t>
  </si>
  <si>
    <t>DIABLO</t>
  </si>
  <si>
    <t>PER Landin</t>
  </si>
  <si>
    <t>10,50</t>
  </si>
  <si>
    <t>DPIe</t>
  </si>
  <si>
    <t>3,50</t>
  </si>
  <si>
    <t>ZANNON Paolo</t>
  </si>
  <si>
    <t>EVA</t>
  </si>
  <si>
    <t>MEYER VON TSCHIRSCHK Martin</t>
  </si>
  <si>
    <t>BIACHEDI Andrea</t>
  </si>
  <si>
    <t>7,90</t>
  </si>
  <si>
    <t>2,90</t>
  </si>
  <si>
    <t>MALDONADO Jean marc</t>
  </si>
  <si>
    <t>COULET Jean pierre</t>
  </si>
  <si>
    <t>IONA</t>
  </si>
  <si>
    <t>HELLEU Mathias</t>
  </si>
  <si>
    <t>OLIVIERI Roberto</t>
  </si>
  <si>
    <t>VOILES D'ANTIBES 2024</t>
  </si>
  <si>
    <t>D 1</t>
  </si>
  <si>
    <t>TAMARISKA DOO</t>
  </si>
  <si>
    <t>ITA 4540</t>
  </si>
  <si>
    <t>DARIA CABAI - VALENTIN MARTIN</t>
  </si>
  <si>
    <t>I 98</t>
  </si>
  <si>
    <t>IRENE LODIGIANI</t>
  </si>
  <si>
    <t>I 1364</t>
  </si>
  <si>
    <t>ARTICA II</t>
  </si>
  <si>
    <t>ITA 4982</t>
  </si>
  <si>
    <t>CALYPSO</t>
  </si>
  <si>
    <t>OJALA´</t>
  </si>
  <si>
    <t>FRA 6065</t>
  </si>
  <si>
    <t>THIERRY LAFFITTE</t>
  </si>
  <si>
    <t>ITA 9830</t>
  </si>
  <si>
    <t>MIDVA</t>
  </si>
  <si>
    <t>DAVIDE CARLO BESANA</t>
  </si>
  <si>
    <t>I 7182</t>
  </si>
  <si>
    <t>DREAM</t>
  </si>
  <si>
    <t>FRANCESCO PERSIO PENNESI</t>
  </si>
  <si>
    <t>I 6217</t>
  </si>
  <si>
    <t>1923</t>
  </si>
  <si>
    <t>CR</t>
  </si>
  <si>
    <t>STAR SAPPHIRE OF LONDON</t>
  </si>
  <si>
    <t>JAKOB GLATZ</t>
  </si>
  <si>
    <t>I 4983</t>
  </si>
  <si>
    <t>MARIA PATRIZIA CIONI</t>
  </si>
  <si>
    <t>I 99</t>
  </si>
  <si>
    <t>GIOVAN BATTISTA BOREA D´OLMO</t>
  </si>
  <si>
    <t>I 93</t>
  </si>
  <si>
    <t>EMMANUELE DELLA VECCHIA</t>
  </si>
  <si>
    <t>I 91</t>
  </si>
  <si>
    <t>ALZAVOLA</t>
  </si>
  <si>
    <t>CLAUDIO TINARI</t>
  </si>
  <si>
    <t>GAEL</t>
  </si>
  <si>
    <t>CHARLES PETER FINCH</t>
  </si>
  <si>
    <t>F 3</t>
  </si>
  <si>
    <t>WOODWARD - FISHER</t>
  </si>
  <si>
    <t>VARUNA OF 1937</t>
  </si>
  <si>
    <t>K 4</t>
  </si>
  <si>
    <t>GIULIO BALDI</t>
  </si>
  <si>
    <t>NAT LEMIEUX</t>
  </si>
  <si>
    <t>M22/46</t>
  </si>
  <si>
    <t>REINHARD SCHANDA</t>
  </si>
  <si>
    <t>F 24</t>
  </si>
  <si>
    <t>KIPAWA 1938</t>
  </si>
  <si>
    <t>MICHAEL BOSBACH</t>
  </si>
  <si>
    <t>THE YACHT MANITOU 1937 INC</t>
  </si>
  <si>
    <t>45</t>
  </si>
  <si>
    <t>I 63</t>
  </si>
  <si>
    <t>GILLA</t>
  </si>
  <si>
    <t>DANIELE CLAUDIO CERESANI</t>
  </si>
  <si>
    <t>S 62</t>
  </si>
  <si>
    <t>ANDREA CORVI</t>
  </si>
  <si>
    <t>ARGENTARIO SAILING WEEK 2024</t>
  </si>
  <si>
    <t>Kostia Belkin</t>
  </si>
  <si>
    <t>Angelini</t>
  </si>
  <si>
    <t>HUNTRESS II</t>
  </si>
  <si>
    <t>Enrico Carnesale</t>
  </si>
  <si>
    <t>OJALA’ II</t>
  </si>
  <si>
    <t>Susan Carol Holland</t>
  </si>
  <si>
    <t>6065</t>
  </si>
  <si>
    <t>6217</t>
  </si>
  <si>
    <t>SVMM</t>
  </si>
  <si>
    <t>4540</t>
  </si>
  <si>
    <t>Valentin Martin</t>
  </si>
  <si>
    <t>4539</t>
  </si>
  <si>
    <t>4982</t>
  </si>
  <si>
    <t>Emmanuele Dalla Vecchia</t>
  </si>
  <si>
    <t>1364</t>
  </si>
  <si>
    <t>Lodovico Visone</t>
  </si>
  <si>
    <t>VELE D'EPOCA NAPOLI 2024</t>
  </si>
  <si>
    <t>CLASSEMENT CHAMPIONNAT CIM 2024</t>
  </si>
  <si>
    <r>
      <t>Classement</t>
    </r>
    <r>
      <rPr>
        <sz val="12"/>
        <rFont val="Arial"/>
        <family val="2"/>
      </rPr>
      <t>: addition des points des 5 meilleurs événements (fonction de la place au classement général, et du nombre de participants de la catégorie)</t>
    </r>
  </si>
  <si>
    <t>GIOVANI BATTISTA BOREA D´OLMO</t>
  </si>
  <si>
    <r>
      <t>Principe</t>
    </r>
    <r>
      <rPr>
        <sz val="12"/>
        <rFont val="Arial"/>
        <family val="2"/>
      </rPr>
      <t>: les événements du Championnat CIM comptent suivant le classement général (coef.1), au minimum 3 événements dans 2 pays différents</t>
    </r>
  </si>
  <si>
    <t>DAVID MILES</t>
  </si>
  <si>
    <t>MOWGLI 1965</t>
  </si>
  <si>
    <t>VINCENT HARRIS</t>
  </si>
  <si>
    <t>ILLINGSWORTH &amp; PRIMROSE</t>
  </si>
  <si>
    <t>MICHELE FROVA</t>
  </si>
  <si>
    <t>FILIPPO MURARO</t>
  </si>
  <si>
    <t>LIVIA</t>
  </si>
  <si>
    <t>FUNDACION VELA CLASICA</t>
  </si>
  <si>
    <t>JAVIER GORBEÑA</t>
  </si>
  <si>
    <t>GBR1</t>
  </si>
  <si>
    <t>GIANNELLA</t>
  </si>
  <si>
    <t>AMAURY BIERENT</t>
  </si>
  <si>
    <t>CORNU</t>
  </si>
  <si>
    <t>LAURENT GILLES</t>
  </si>
  <si>
    <t>NY49</t>
  </si>
  <si>
    <t>ROWDY</t>
  </si>
  <si>
    <t>DONNA DYER</t>
  </si>
  <si>
    <t>BON TEMPS</t>
  </si>
  <si>
    <t>SANTI GODO</t>
  </si>
  <si>
    <t>PERE NICOLAU</t>
  </si>
  <si>
    <t>ESP32</t>
  </si>
  <si>
    <t>MURRAY PETERSON</t>
  </si>
  <si>
    <t>TONY MORSE</t>
  </si>
  <si>
    <t>SPARKMAN / STEPHENS</t>
  </si>
  <si>
    <t>CAMI</t>
  </si>
  <si>
    <t>CAMI II</t>
  </si>
  <si>
    <t>PEDRO MAYOR</t>
  </si>
  <si>
    <t>NICHOLSON</t>
  </si>
  <si>
    <t>VELA CLASICA MALLORCA 2024 - PALMA</t>
  </si>
  <si>
    <t>JAIME BOTIN</t>
  </si>
  <si>
    <t>RICHARD LE MAY</t>
  </si>
  <si>
    <t>YACH CLUB MONACO</t>
  </si>
  <si>
    <t>MARIETTE</t>
  </si>
  <si>
    <t>MARIETTE OF 1915</t>
  </si>
  <si>
    <t>TROPICAL SHORES LTD</t>
  </si>
  <si>
    <t>CHARLIE WROE</t>
  </si>
  <si>
    <t>TOMMASO CRISI</t>
  </si>
  <si>
    <t>OSCAR W.DAHLSTROM</t>
  </si>
  <si>
    <t>GIGI ROLANDI</t>
  </si>
  <si>
    <t>ALAN BUCHANAN</t>
  </si>
  <si>
    <t>MARINA MILITARE ITALIANA</t>
  </si>
  <si>
    <t>FRA8888</t>
  </si>
  <si>
    <t>ESPERANZA CC</t>
  </si>
  <si>
    <t>PECOUX OLIVIER</t>
  </si>
  <si>
    <t>GERMANIA</t>
  </si>
  <si>
    <t>GERMANIA V</t>
  </si>
  <si>
    <t>ULRICH PFANDER</t>
  </si>
  <si>
    <t>CARLOS KHEVENHULLER</t>
  </si>
  <si>
    <t>RASMUSSEN &amp; ABEQUIN</t>
  </si>
  <si>
    <t>FRA25887</t>
  </si>
  <si>
    <t>VELA</t>
  </si>
  <si>
    <t>COLLARD PATRICK</t>
  </si>
  <si>
    <t>OSSIAN BATAILLE</t>
  </si>
  <si>
    <t>EUGENE CORNU</t>
  </si>
  <si>
    <t>GBR2080L</t>
  </si>
  <si>
    <t>EL ORO</t>
  </si>
  <si>
    <t>TIMOTHY WILSON</t>
  </si>
  <si>
    <t>KENT KING</t>
  </si>
  <si>
    <t>GEORGES AUZEPY</t>
  </si>
  <si>
    <t>NSC</t>
  </si>
  <si>
    <t>MAXIMILIAN WELL</t>
  </si>
  <si>
    <t>HOWARD DYER</t>
  </si>
  <si>
    <t>JOSE LUIS VILAR</t>
  </si>
  <si>
    <t>MANITOU 1937</t>
  </si>
  <si>
    <t>SONNY</t>
  </si>
  <si>
    <t>HAROLD GODDIJN</t>
  </si>
  <si>
    <t>TOBIAS BRAND</t>
  </si>
  <si>
    <t>VELA CLASICA MENORCA 2024 - MAHON</t>
  </si>
  <si>
    <t>Cas</t>
  </si>
  <si>
    <t>M.COTTER</t>
  </si>
  <si>
    <t>K4</t>
  </si>
  <si>
    <t>CAMBRIA</t>
  </si>
  <si>
    <t>CAMBRIA YACHTS</t>
  </si>
  <si>
    <t>CHRIS BARKHAM</t>
  </si>
  <si>
    <t>BELLE</t>
  </si>
  <si>
    <t>MARHERGA CHARTER</t>
  </si>
  <si>
    <t>JOEL MAID</t>
  </si>
  <si>
    <t>FAR</t>
  </si>
  <si>
    <t>FAR HORIZON - PÙIG</t>
  </si>
  <si>
    <t>TOMITHY AMYAS HARTNOLL</t>
  </si>
  <si>
    <t>MIGUEL MELERO</t>
  </si>
  <si>
    <t>PERE BARRIO</t>
  </si>
  <si>
    <t>ANDRES DE LEON</t>
  </si>
  <si>
    <t>ESP877</t>
  </si>
  <si>
    <t>KIKO BOTANA</t>
  </si>
  <si>
    <t>ROBROY</t>
  </si>
  <si>
    <t>YVES CAPELLE</t>
  </si>
  <si>
    <t>ITA1643</t>
  </si>
  <si>
    <t>CORSARO II</t>
  </si>
  <si>
    <t>GIUSEPPE VALENTE</t>
  </si>
  <si>
    <t>ESP1576</t>
  </si>
  <si>
    <t>ESP6886</t>
  </si>
  <si>
    <t>KANAVEL</t>
  </si>
  <si>
    <t>JAVIER MESTRE</t>
  </si>
  <si>
    <t>RDG</t>
  </si>
  <si>
    <t>ESP138</t>
  </si>
  <si>
    <t>ALBA</t>
  </si>
  <si>
    <t>RONNIE PETERS</t>
  </si>
  <si>
    <t>DAMIAN RIBAS</t>
  </si>
  <si>
    <t>VICENT HARRIS / PATRICK HARRIS</t>
  </si>
  <si>
    <t>VICENT HARRIS</t>
  </si>
  <si>
    <t>ESP65</t>
  </si>
  <si>
    <t>ESP60</t>
  </si>
  <si>
    <t>IZARRA</t>
  </si>
  <si>
    <t>JOAN FERNANDEZ LOPEZ</t>
  </si>
  <si>
    <t>ESP105</t>
  </si>
  <si>
    <t>ZACAPA</t>
  </si>
  <si>
    <t>CARLOS DE JAVIER</t>
  </si>
  <si>
    <t>JACINTO REVENTOS</t>
  </si>
  <si>
    <t>ESP30</t>
  </si>
  <si>
    <t>JUAN CARLOS EGUIAGARAY</t>
  </si>
  <si>
    <t>KOSTIA BELKIN</t>
  </si>
  <si>
    <t>JOSE LUIS VILLAR</t>
  </si>
  <si>
    <t>ESP347</t>
  </si>
  <si>
    <t>IDAT ENTERTAINMENT</t>
  </si>
  <si>
    <t>DUCULTY SYLVAIN</t>
  </si>
  <si>
    <t>EAP</t>
  </si>
  <si>
    <t>BERNARD LIAUTAUD</t>
  </si>
  <si>
    <t>MAXIME LE TULZO</t>
  </si>
  <si>
    <t>SEBASTIAN BAZIN</t>
  </si>
  <si>
    <t>BERTRAND DREUX</t>
  </si>
  <si>
    <t>P7</t>
  </si>
  <si>
    <t>JOYANT</t>
  </si>
  <si>
    <t>VICTOR MIGRAINE</t>
  </si>
  <si>
    <t>CHRIS BAKE</t>
  </si>
  <si>
    <t>MARIN FOX</t>
  </si>
  <si>
    <t>C32</t>
  </si>
  <si>
    <t>AMORITA</t>
  </si>
  <si>
    <t>CLAUDIO MEALII</t>
  </si>
  <si>
    <t>MAURO PIANI</t>
  </si>
  <si>
    <t>WM VAN DRIESTEN</t>
  </si>
  <si>
    <t>THEO DANEL</t>
  </si>
  <si>
    <t>LAJARA NATHALIE</t>
  </si>
  <si>
    <t>JEAN MARC MALDONADO</t>
  </si>
  <si>
    <t>ALEXIS DE BOUCAUD</t>
  </si>
  <si>
    <t>BERNARTD TARRES</t>
  </si>
  <si>
    <t>JOAQUIM BARENYS</t>
  </si>
  <si>
    <t>NAVIMARINE INTERNATIONAL</t>
  </si>
  <si>
    <t>BART WEDUWER</t>
  </si>
  <si>
    <t>ESP1359</t>
  </si>
  <si>
    <t>ODYSSEUS</t>
  </si>
  <si>
    <t>TUSELL / MESEGUER</t>
  </si>
  <si>
    <t>JORDI TUSELL</t>
  </si>
  <si>
    <t>FRA67212</t>
  </si>
  <si>
    <t>ALGOL V</t>
  </si>
  <si>
    <t>ALGOL VINTAGE</t>
  </si>
  <si>
    <t>YVES MENDEGRIS</t>
  </si>
  <si>
    <t>MONTOMBI</t>
  </si>
  <si>
    <t>OLLIE GRAFFY / AMY CREEDEN</t>
  </si>
  <si>
    <t>AMY CREEDEN</t>
  </si>
  <si>
    <t>PUIG VELA CLASSICA 2024 - BARCELONA</t>
  </si>
  <si>
    <t>Anne Sophie</t>
  </si>
  <si>
    <t>8mJI</t>
  </si>
  <si>
    <t>Aria</t>
  </si>
  <si>
    <t>103</t>
  </si>
  <si>
    <t>Carron</t>
  </si>
  <si>
    <t>Puritan</t>
  </si>
  <si>
    <t>101</t>
  </si>
  <si>
    <t>Thendara</t>
  </si>
  <si>
    <t>108</t>
  </si>
  <si>
    <t>Orianda</t>
  </si>
  <si>
    <t>109</t>
  </si>
  <si>
    <t>Tuiga</t>
  </si>
  <si>
    <t>Palynodie II</t>
  </si>
  <si>
    <t>Penelope</t>
  </si>
  <si>
    <t>Oliria</t>
  </si>
  <si>
    <t>Artica II</t>
  </si>
  <si>
    <t>102</t>
  </si>
  <si>
    <t>Argynne</t>
  </si>
  <si>
    <t>Vistona</t>
  </si>
  <si>
    <t>CRA</t>
  </si>
  <si>
    <t>Barbara</t>
  </si>
  <si>
    <t>Binker</t>
  </si>
  <si>
    <t>Pilgrim</t>
  </si>
  <si>
    <t>Flicka</t>
  </si>
  <si>
    <t>CRB</t>
  </si>
  <si>
    <t>Greylag</t>
  </si>
  <si>
    <t>27</t>
  </si>
  <si>
    <t>Stromer</t>
  </si>
  <si>
    <t>Marga</t>
  </si>
  <si>
    <t>Emilia</t>
  </si>
  <si>
    <t>Baruna</t>
  </si>
  <si>
    <t>Serenade</t>
  </si>
  <si>
    <t>Sylphe</t>
  </si>
  <si>
    <t>One wave</t>
  </si>
  <si>
    <t>Windhover</t>
  </si>
  <si>
    <t>Sagittarius</t>
  </si>
  <si>
    <t>Resolute Salmon</t>
  </si>
  <si>
    <t>Gemini</t>
  </si>
  <si>
    <t>Sandra</t>
  </si>
  <si>
    <t>Arcadia II</t>
  </si>
  <si>
    <t>OT</t>
  </si>
  <si>
    <t>Optimist</t>
  </si>
  <si>
    <t>107</t>
  </si>
  <si>
    <t>Ojala</t>
  </si>
  <si>
    <t>ARIA</t>
  </si>
  <si>
    <t>CARRON</t>
  </si>
  <si>
    <t>THENDARA</t>
  </si>
  <si>
    <t>ARGYNNE</t>
  </si>
  <si>
    <t>SYLPHE</t>
  </si>
  <si>
    <t>WINDHOVER</t>
  </si>
  <si>
    <t>ARCADIA II</t>
  </si>
  <si>
    <t>OJALA</t>
  </si>
  <si>
    <t>VELE D'EPOCA IMPERIA 2024</t>
  </si>
  <si>
    <t>Bilan mi-septembre</t>
  </si>
  <si>
    <t>KLEIN Hans georg</t>
  </si>
  <si>
    <t>STRESCINO Paolo</t>
  </si>
  <si>
    <t>Roland BOUWKAMP</t>
  </si>
  <si>
    <t>Olivier POULLAIN</t>
  </si>
  <si>
    <t>17 classés</t>
  </si>
  <si>
    <t>1:44:54</t>
  </si>
  <si>
    <t>2:13:45</t>
  </si>
  <si>
    <t>2:25:55</t>
  </si>
  <si>
    <t>1:50:20</t>
  </si>
  <si>
    <t>2:12:30</t>
  </si>
  <si>
    <t>2:44:18</t>
  </si>
  <si>
    <t>Philipp SKAFTE HOLM</t>
  </si>
  <si>
    <t>1:41:55</t>
  </si>
  <si>
    <t>2:32:56</t>
  </si>
  <si>
    <t>1:53:16</t>
  </si>
  <si>
    <t>2:17:49</t>
  </si>
  <si>
    <t>Tommaso CRISI</t>
  </si>
  <si>
    <t>3:01:50</t>
  </si>
  <si>
    <t>3:44:30</t>
  </si>
  <si>
    <t>Jean POISSONIER</t>
  </si>
  <si>
    <t>CC</t>
  </si>
  <si>
    <t>2:28:59</t>
  </si>
  <si>
    <t>3:48:33</t>
  </si>
  <si>
    <t>2:26:45</t>
  </si>
  <si>
    <t>3:31:22</t>
  </si>
  <si>
    <t>William HITCHINS</t>
  </si>
  <si>
    <t>2:18:54</t>
  </si>
  <si>
    <t>2:34:27</t>
  </si>
  <si>
    <t>3:37:16</t>
  </si>
  <si>
    <t>373221</t>
  </si>
  <si>
    <t>Sciaulino ERMANNO</t>
  </si>
  <si>
    <t>2:38:11</t>
  </si>
  <si>
    <t>3:49:06</t>
  </si>
  <si>
    <t>PILG</t>
  </si>
  <si>
    <t>Emmanuele DALLA VECCHIA</t>
  </si>
  <si>
    <t>2:44:22</t>
  </si>
  <si>
    <t>3:27:10</t>
  </si>
  <si>
    <t>4:25:39</t>
  </si>
  <si>
    <t>2:40:35</t>
  </si>
  <si>
    <t>3:09:00</t>
  </si>
  <si>
    <t>F4869</t>
  </si>
  <si>
    <t>Jean Pierre SAUVAN</t>
  </si>
  <si>
    <t>2:13:10</t>
  </si>
  <si>
    <t>2:37:04</t>
  </si>
  <si>
    <t>3:07:37</t>
  </si>
  <si>
    <t>2:11:13</t>
  </si>
  <si>
    <t>2:41:31</t>
  </si>
  <si>
    <t>F4389</t>
  </si>
  <si>
    <t>ESPAR II</t>
  </si>
  <si>
    <t>Frédéric ROUSSEAU</t>
  </si>
  <si>
    <t>2:21:51</t>
  </si>
  <si>
    <t>2:51:21</t>
  </si>
  <si>
    <t>3:41:03</t>
  </si>
  <si>
    <t>2:20:19</t>
  </si>
  <si>
    <t>2:49:16</t>
  </si>
  <si>
    <t>3:28:02</t>
  </si>
  <si>
    <t>FR1431</t>
  </si>
  <si>
    <t>CORTER</t>
  </si>
  <si>
    <t>de Lisle HERVE</t>
  </si>
  <si>
    <t>2:51:45</t>
  </si>
  <si>
    <t>3:23:56</t>
  </si>
  <si>
    <t>3:53:59</t>
  </si>
  <si>
    <t>66</t>
  </si>
  <si>
    <t>BERAMIC</t>
  </si>
  <si>
    <t>Aurélien BELL</t>
  </si>
  <si>
    <t>4:28:01</t>
  </si>
  <si>
    <t>2:05:36</t>
  </si>
  <si>
    <t>2:22:10</t>
  </si>
  <si>
    <t>2:52:46</t>
  </si>
  <si>
    <t>GER 15</t>
  </si>
  <si>
    <t>Hanns-Georg KLEIN</t>
  </si>
  <si>
    <t>1:57:43</t>
  </si>
  <si>
    <t>2:25:21</t>
  </si>
  <si>
    <t>2:39:46</t>
  </si>
  <si>
    <t>MON 3</t>
  </si>
  <si>
    <t>Angelo MAZZARELLA</t>
  </si>
  <si>
    <t>2:04:08</t>
  </si>
  <si>
    <t>2:20:09</t>
  </si>
  <si>
    <t>2:50:43</t>
  </si>
  <si>
    <t>Paulo MIRPURI</t>
  </si>
  <si>
    <t>DPI</t>
  </si>
  <si>
    <t>2:00:39</t>
  </si>
  <si>
    <t>2:20:15</t>
  </si>
  <si>
    <t>2:53:01</t>
  </si>
  <si>
    <t>Jens KELLINGHAUSEN</t>
  </si>
  <si>
    <t>2:15:44</t>
  </si>
  <si>
    <t>2:49:03</t>
  </si>
  <si>
    <t>2:06:12</t>
  </si>
  <si>
    <t>2:22:30</t>
  </si>
  <si>
    <t>2:55:25</t>
  </si>
  <si>
    <t>Griff RHYS JONES</t>
  </si>
  <si>
    <t>2:18:56</t>
  </si>
  <si>
    <t>2:23:09</t>
  </si>
  <si>
    <t>3:07:42</t>
  </si>
  <si>
    <t>Hamish EASTON</t>
  </si>
  <si>
    <t>2:05:04</t>
  </si>
  <si>
    <t>2:23:47</t>
  </si>
  <si>
    <t>3:03:59</t>
  </si>
  <si>
    <t>2:00:08</t>
  </si>
  <si>
    <t>2:07:30</t>
  </si>
  <si>
    <t>3:01:37</t>
  </si>
  <si>
    <t>2:07:56</t>
  </si>
  <si>
    <t>2:20:30</t>
  </si>
  <si>
    <t>3:03:00</t>
  </si>
  <si>
    <t>50</t>
  </si>
  <si>
    <t>Tobias BRAND</t>
  </si>
  <si>
    <t>2:07:54</t>
  </si>
  <si>
    <t>2:26:10</t>
  </si>
  <si>
    <t>3:14:42</t>
  </si>
  <si>
    <t>37</t>
  </si>
  <si>
    <t>2:45:51</t>
  </si>
  <si>
    <t>3:17:26</t>
  </si>
  <si>
    <t>2:15:57</t>
  </si>
  <si>
    <t>2:46:34</t>
  </si>
  <si>
    <t>3:08:50</t>
  </si>
  <si>
    <t>Glauco COSSETTINI</t>
  </si>
  <si>
    <t>2:22:15</t>
  </si>
  <si>
    <t>2:45:15</t>
  </si>
  <si>
    <t>3:17:33</t>
  </si>
  <si>
    <t>W1</t>
  </si>
  <si>
    <t>ARROW</t>
  </si>
  <si>
    <t>Philip PLUMTREE</t>
  </si>
  <si>
    <t>2:17:33</t>
  </si>
  <si>
    <t>2:53:34</t>
  </si>
  <si>
    <t>3:33:06</t>
  </si>
  <si>
    <t>2:07:36</t>
  </si>
  <si>
    <t>2:36:48</t>
  </si>
  <si>
    <t>3:05:09</t>
  </si>
  <si>
    <t>H25</t>
  </si>
  <si>
    <t>APACHE</t>
  </si>
  <si>
    <t>Olivier BAIWIR</t>
  </si>
  <si>
    <t>2:27:10</t>
  </si>
  <si>
    <t>2:44:23</t>
  </si>
  <si>
    <t>3:25:57</t>
  </si>
  <si>
    <t>858</t>
  </si>
  <si>
    <t>ELLAD</t>
  </si>
  <si>
    <t>Patrick TEYSSIER</t>
  </si>
  <si>
    <t>2:46:22</t>
  </si>
  <si>
    <t>3:17:03</t>
  </si>
  <si>
    <t>4:02:50</t>
  </si>
  <si>
    <t>2:40:32</t>
  </si>
  <si>
    <t>2:36:20</t>
  </si>
  <si>
    <t>2:35:48</t>
  </si>
  <si>
    <t>3:04:10</t>
  </si>
  <si>
    <t>2:15:02</t>
  </si>
  <si>
    <t>2:48:18</t>
  </si>
  <si>
    <t>3:09:30</t>
  </si>
  <si>
    <t>2:11:06</t>
  </si>
  <si>
    <t>2:37:00</t>
  </si>
  <si>
    <t>2:55:37</t>
  </si>
  <si>
    <t>NY 49</t>
  </si>
  <si>
    <t>Timothy GOODBODY</t>
  </si>
  <si>
    <t>2:06:58</t>
  </si>
  <si>
    <t>2:19:29</t>
  </si>
  <si>
    <t>2:27:53</t>
  </si>
  <si>
    <t>2:02:17</t>
  </si>
  <si>
    <t>2:22:13</t>
  </si>
  <si>
    <t>2:40:07</t>
  </si>
  <si>
    <t>2:02:57</t>
  </si>
  <si>
    <t>2:44:03</t>
  </si>
  <si>
    <t>Maxime le TULZO</t>
  </si>
  <si>
    <t>2:24:18</t>
  </si>
  <si>
    <t>2:32:54</t>
  </si>
  <si>
    <t>Martin Mäx MEYER</t>
  </si>
  <si>
    <t>2:20:23</t>
  </si>
  <si>
    <t>2:57:12</t>
  </si>
  <si>
    <t>3:10:21</t>
  </si>
  <si>
    <t>Stephane LOBMEYR</t>
  </si>
  <si>
    <t>2:25:25</t>
  </si>
  <si>
    <t>3:06:31</t>
  </si>
  <si>
    <t>2:49:07</t>
  </si>
  <si>
    <t>3:30:38</t>
  </si>
  <si>
    <t>4:05:22</t>
  </si>
  <si>
    <t>Andrew BARNES</t>
  </si>
  <si>
    <t>2:47:59</t>
  </si>
  <si>
    <t>3:06:56</t>
  </si>
  <si>
    <t>4:12:17</t>
  </si>
  <si>
    <t>2:51:28</t>
  </si>
  <si>
    <t>4:06:37</t>
  </si>
  <si>
    <t>US74</t>
  </si>
  <si>
    <t>3:34:42</t>
  </si>
  <si>
    <t>2:01:14</t>
  </si>
  <si>
    <t>2:26:56</t>
  </si>
  <si>
    <t>2:52:13</t>
  </si>
  <si>
    <t>2:11:43</t>
  </si>
  <si>
    <t>2:34:47</t>
  </si>
  <si>
    <t>2:56:30</t>
  </si>
  <si>
    <t>Pereira Aragon RAFAEL</t>
  </si>
  <si>
    <t>1:55:44</t>
  </si>
  <si>
    <t>2:16:31</t>
  </si>
  <si>
    <t>2:51:58</t>
  </si>
  <si>
    <t>2:06:56</t>
  </si>
  <si>
    <t>2:38:36</t>
  </si>
  <si>
    <t>3:03:06</t>
  </si>
  <si>
    <t>1:46:25</t>
  </si>
  <si>
    <t>2:38:40</t>
  </si>
  <si>
    <t>Régates Royales 2024</t>
  </si>
  <si>
    <t>Rg.</t>
  </si>
  <si>
    <t>Voile 1</t>
  </si>
  <si>
    <t>Nom du bateau</t>
  </si>
  <si>
    <t>Skipper/Propriétaire</t>
  </si>
  <si>
    <t>Classe</t>
  </si>
  <si>
    <t>03:01:07</t>
  </si>
  <si>
    <t>03:05:11:50</t>
  </si>
  <si>
    <t>02:27:29</t>
  </si>
  <si>
    <t>02:30:48:10</t>
  </si>
  <si>
    <t>01:50:40</t>
  </si>
  <si>
    <t>01:53:09:40</t>
  </si>
  <si>
    <t>ATKINS GERY</t>
  </si>
  <si>
    <t>02:25:27</t>
  </si>
  <si>
    <t>02:26:00:16</t>
  </si>
  <si>
    <t>01:52:20</t>
  </si>
  <si>
    <t>01:52:45:61</t>
  </si>
  <si>
    <t>1-1</t>
  </si>
  <si>
    <t>03:00:54</t>
  </si>
  <si>
    <t>03:10:24:92</t>
  </si>
  <si>
    <t>02:26:11</t>
  </si>
  <si>
    <t>02:33:52:35</t>
  </si>
  <si>
    <t>01:49:48</t>
  </si>
  <si>
    <t>01:55:34:52</t>
  </si>
  <si>
    <t>STREZ/INIGO Inigo</t>
  </si>
  <si>
    <t>03:11:16</t>
  </si>
  <si>
    <t>03:15:45:68</t>
  </si>
  <si>
    <t>02:32:43</t>
  </si>
  <si>
    <t>02:36:18:33</t>
  </si>
  <si>
    <t>01:53:19</t>
  </si>
  <si>
    <t>01:55:58:77</t>
  </si>
  <si>
    <t>03:12:16</t>
  </si>
  <si>
    <t>03:10:24:10</t>
  </si>
  <si>
    <t>02:33:48</t>
  </si>
  <si>
    <t>02:32:18:48</t>
  </si>
  <si>
    <t>02:02:40</t>
  </si>
  <si>
    <t>02:01:28:60</t>
  </si>
  <si>
    <t>03:32:26</t>
  </si>
  <si>
    <t>03:06:38:63</t>
  </si>
  <si>
    <t>02:57:56</t>
  </si>
  <si>
    <t>02:36:19:93</t>
  </si>
  <si>
    <t>02:24:43</t>
  </si>
  <si>
    <t>02:07:08:88</t>
  </si>
  <si>
    <t>POISSONNIER Jean</t>
  </si>
  <si>
    <t>03:55:03</t>
  </si>
  <si>
    <t>03:22:15:63</t>
  </si>
  <si>
    <t>03:10:30</t>
  </si>
  <si>
    <t>02:43:55:51</t>
  </si>
  <si>
    <t>02:23:40</t>
  </si>
  <si>
    <t>02:03:37:51</t>
  </si>
  <si>
    <t>03:37:11</t>
  </si>
  <si>
    <t>03:17:05:63</t>
  </si>
  <si>
    <t>02:56:50</t>
  </si>
  <si>
    <t>02:40:28:57</t>
  </si>
  <si>
    <t>02:21:16</t>
  </si>
  <si>
    <t>02:08:11:97</t>
  </si>
  <si>
    <t>03:54:53</t>
  </si>
  <si>
    <t>03:46:25:65</t>
  </si>
  <si>
    <t>02:58:50</t>
  </si>
  <si>
    <t>02:52:23:72</t>
  </si>
  <si>
    <t>02:15:45</t>
  </si>
  <si>
    <t>02:10:51:78</t>
  </si>
  <si>
    <t>02:42:19</t>
  </si>
  <si>
    <t>02:51:09:77</t>
  </si>
  <si>
    <t>02:00:01</t>
  </si>
  <si>
    <t>02:06:33:45</t>
  </si>
  <si>
    <t>02:58:13</t>
  </si>
  <si>
    <t>03:02:03:96</t>
  </si>
  <si>
    <t>02:10:27</t>
  </si>
  <si>
    <t>02:13:16:06</t>
  </si>
  <si>
    <t>CAG21</t>
  </si>
  <si>
    <t>03:14:41</t>
  </si>
  <si>
    <t>03:07:47:49</t>
  </si>
  <si>
    <t>02:22:05</t>
  </si>
  <si>
    <t>02:17:03:21</t>
  </si>
  <si>
    <t>MATTEO Tacconi</t>
  </si>
  <si>
    <t>03:38:42</t>
  </si>
  <si>
    <t>03:09:32:83</t>
  </si>
  <si>
    <t>02:48:18</t>
  </si>
  <si>
    <t>02:25:51:93</t>
  </si>
  <si>
    <t>02:05:15</t>
  </si>
  <si>
    <t>01:48:33:25</t>
  </si>
  <si>
    <t>ODDO Philippe</t>
  </si>
  <si>
    <t>03:23:02</t>
  </si>
  <si>
    <t>03:13:27:00</t>
  </si>
  <si>
    <t>02:27:47</t>
  </si>
  <si>
    <t>02:20:48:47</t>
  </si>
  <si>
    <t>02:00:40</t>
  </si>
  <si>
    <t>01:54:58:27</t>
  </si>
  <si>
    <t>03:22:30</t>
  </si>
  <si>
    <t>03:12:41:94</t>
  </si>
  <si>
    <t>02:38:19</t>
  </si>
  <si>
    <t>02:30:39:24</t>
  </si>
  <si>
    <t>02:02:12</t>
  </si>
  <si>
    <t>01:56:17:13</t>
  </si>
  <si>
    <t>LOBMEYR Stephan</t>
  </si>
  <si>
    <t>03:30:46</t>
  </si>
  <si>
    <t>03:20:40:25</t>
  </si>
  <si>
    <t>02:32:11</t>
  </si>
  <si>
    <t>02:24:53:62</t>
  </si>
  <si>
    <t>02:03:02</t>
  </si>
  <si>
    <t>01:57:08:40</t>
  </si>
  <si>
    <t>TERN</t>
  </si>
  <si>
    <t>ROBERT Shove</t>
  </si>
  <si>
    <t>03:55:08</t>
  </si>
  <si>
    <t>02:55:16:10</t>
  </si>
  <si>
    <t>03:29:16</t>
  </si>
  <si>
    <t>02:35:59:24</t>
  </si>
  <si>
    <t>02:37:53</t>
  </si>
  <si>
    <t>01:57:41:17</t>
  </si>
  <si>
    <t>JUAN Carlos Eguiagar</t>
  </si>
  <si>
    <t>03:34:14</t>
  </si>
  <si>
    <t>02:54:51:43</t>
  </si>
  <si>
    <t>02:44:57</t>
  </si>
  <si>
    <t>02:12:08</t>
  </si>
  <si>
    <t>01:47:50:83</t>
  </si>
  <si>
    <t>03:30:59</t>
  </si>
  <si>
    <t>03:20:48:83</t>
  </si>
  <si>
    <t>02:38:50</t>
  </si>
  <si>
    <t>02:31:10:65</t>
  </si>
  <si>
    <t>02:05:35</t>
  </si>
  <si>
    <t>01:59:31:81</t>
  </si>
  <si>
    <t>YVES Montanari</t>
  </si>
  <si>
    <t>02:32:24</t>
  </si>
  <si>
    <t>02:25:54:46</t>
  </si>
  <si>
    <t>02:01:42</t>
  </si>
  <si>
    <t>01:56:30:93</t>
  </si>
  <si>
    <t>CAG25</t>
  </si>
  <si>
    <t>ALEJANDRO Veccia</t>
  </si>
  <si>
    <t>04:24:48</t>
  </si>
  <si>
    <t>03:50:52:74</t>
  </si>
  <si>
    <t>03:26:21</t>
  </si>
  <si>
    <t>02:59:54:99</t>
  </si>
  <si>
    <t>02:20:14</t>
  </si>
  <si>
    <t>02:02:16:16</t>
  </si>
  <si>
    <t>03:30:04</t>
  </si>
  <si>
    <t>02:51:55:11</t>
  </si>
  <si>
    <t>02:35:33</t>
  </si>
  <si>
    <t>02:07:18:12</t>
  </si>
  <si>
    <t>MANUEL Bernard</t>
  </si>
  <si>
    <t>05:05:51</t>
  </si>
  <si>
    <t>03:46:49:10</t>
  </si>
  <si>
    <t>02:55:16</t>
  </si>
  <si>
    <t>02:09:58:66</t>
  </si>
  <si>
    <t>HEINE Daniel carl</t>
  </si>
  <si>
    <t>03:31:46</t>
  </si>
  <si>
    <t>03:00:12:80</t>
  </si>
  <si>
    <t>02:30:37</t>
  </si>
  <si>
    <t>02:08:10:48</t>
  </si>
  <si>
    <t>016</t>
  </si>
  <si>
    <t>MARZ Raimund</t>
  </si>
  <si>
    <t>02:40:14</t>
  </si>
  <si>
    <t>02:06:39:86</t>
  </si>
  <si>
    <t>1890</t>
  </si>
  <si>
    <t>GARY Gkamprielian</t>
  </si>
  <si>
    <t>DUNSTONE Charles</t>
  </si>
  <si>
    <t>03:19:29</t>
  </si>
  <si>
    <t>03:11:57:76</t>
  </si>
  <si>
    <t>02:27:52</t>
  </si>
  <si>
    <t>02:22:17:52</t>
  </si>
  <si>
    <t>02:03:16</t>
  </si>
  <si>
    <t>01:58:37:17</t>
  </si>
  <si>
    <t>MON3</t>
  </si>
  <si>
    <t>03:13:21</t>
  </si>
  <si>
    <t>03:03:30:50</t>
  </si>
  <si>
    <t>02:30:38</t>
  </si>
  <si>
    <t>02:22:57:96</t>
  </si>
  <si>
    <t>02:07:12</t>
  </si>
  <si>
    <t>02:00:43:53</t>
  </si>
  <si>
    <t>03:15:40</t>
  </si>
  <si>
    <t>03:11:44:02</t>
  </si>
  <si>
    <t>02:26:00</t>
  </si>
  <si>
    <t>02:23:03:92</t>
  </si>
  <si>
    <t>02:00:08</t>
  </si>
  <si>
    <t>01:57:43:11</t>
  </si>
  <si>
    <t>TILLERAY Alexander</t>
  </si>
  <si>
    <t>03:14:26</t>
  </si>
  <si>
    <t>03:09:14:51</t>
  </si>
  <si>
    <t>02:29:39</t>
  </si>
  <si>
    <t>02:25:39:26</t>
  </si>
  <si>
    <t>02:03:07</t>
  </si>
  <si>
    <t>01:59:49:76</t>
  </si>
  <si>
    <t>03:14:45</t>
  </si>
  <si>
    <t>03:08:04:20</t>
  </si>
  <si>
    <t>02:35:18</t>
  </si>
  <si>
    <t>02:29:58:39</t>
  </si>
  <si>
    <t>02:03:29</t>
  </si>
  <si>
    <t>01:59:14:87</t>
  </si>
  <si>
    <t>03:09:26</t>
  </si>
  <si>
    <t>03:19:48:85</t>
  </si>
  <si>
    <t>02:14:54</t>
  </si>
  <si>
    <t>02:22:17:55</t>
  </si>
  <si>
    <t>01:53:09</t>
  </si>
  <si>
    <t>01:59:21:03</t>
  </si>
  <si>
    <t>03:14:19</t>
  </si>
  <si>
    <t>03:18:15:67</t>
  </si>
  <si>
    <t>02:26:12</t>
  </si>
  <si>
    <t>02:29:10:07</t>
  </si>
  <si>
    <t>01:52:54</t>
  </si>
  <si>
    <t>01:55:11:51</t>
  </si>
  <si>
    <t>03:22:08</t>
  </si>
  <si>
    <t>03:11:20:36</t>
  </si>
  <si>
    <t>02:35:12</t>
  </si>
  <si>
    <t>02:26:54:73</t>
  </si>
  <si>
    <t>02:09:09</t>
  </si>
  <si>
    <t>02:02:15:20</t>
  </si>
  <si>
    <t>03:18:07</t>
  </si>
  <si>
    <t>03:09:41:80</t>
  </si>
  <si>
    <t>02:36:24</t>
  </si>
  <si>
    <t>02:29:45:18</t>
  </si>
  <si>
    <t>02:08:36</t>
  </si>
  <si>
    <t>02:03:08:07</t>
  </si>
  <si>
    <t>ESBEN Glad</t>
  </si>
  <si>
    <t>03:24:07</t>
  </si>
  <si>
    <t>03:26:29:06</t>
  </si>
  <si>
    <t>02:33:32</t>
  </si>
  <si>
    <t>02:35:18:85</t>
  </si>
  <si>
    <t>01:59:26</t>
  </si>
  <si>
    <t>02:00:49:12</t>
  </si>
  <si>
    <t>KEMP Marcus</t>
  </si>
  <si>
    <t>03:25:53</t>
  </si>
  <si>
    <t>03:41:14:53</t>
  </si>
  <si>
    <t>02:23:17</t>
  </si>
  <si>
    <t>02:33:58:33</t>
  </si>
  <si>
    <t>01:52:23</t>
  </si>
  <si>
    <t>02:00:46:02</t>
  </si>
  <si>
    <t>39</t>
  </si>
  <si>
    <t>02:38:34</t>
  </si>
  <si>
    <t>02:36:57:90</t>
  </si>
  <si>
    <t>02:03:25</t>
  </si>
  <si>
    <t>02:02:10:20</t>
  </si>
  <si>
    <t>TOBIAS Brand</t>
  </si>
  <si>
    <t>03:20:15</t>
  </si>
  <si>
    <t>03:21:59:53</t>
  </si>
  <si>
    <t>02:37:22</t>
  </si>
  <si>
    <t>02:38:44:14</t>
  </si>
  <si>
    <t>02:08:44</t>
  </si>
  <si>
    <t>02:09:51:19</t>
  </si>
  <si>
    <t>DORGNON Marc</t>
  </si>
  <si>
    <t>03:39:11</t>
  </si>
  <si>
    <t>03:36:33:18</t>
  </si>
  <si>
    <t>02:41:35</t>
  </si>
  <si>
    <t>02:39:38:66</t>
  </si>
  <si>
    <t>02:07:45</t>
  </si>
  <si>
    <t>02:06:13:02</t>
  </si>
  <si>
    <t>03:36:58</t>
  </si>
  <si>
    <t>03:29:27:57</t>
  </si>
  <si>
    <t>02:08:23</t>
  </si>
  <si>
    <t>02:03:56:47</t>
  </si>
  <si>
    <t>CREACH Mikael</t>
  </si>
  <si>
    <t>03:30:38</t>
  </si>
  <si>
    <t>03:40:14:29</t>
  </si>
  <si>
    <t>01:59:33</t>
  </si>
  <si>
    <t>02:05:00:08</t>
  </si>
  <si>
    <t>03:10:33</t>
  </si>
  <si>
    <t>02:58:23:57</t>
  </si>
  <si>
    <t>02:28:37</t>
  </si>
  <si>
    <t>02:19:08:09</t>
  </si>
  <si>
    <t>02:02:15</t>
  </si>
  <si>
    <t>01:54:27:02</t>
  </si>
  <si>
    <t>8CRK1</t>
  </si>
  <si>
    <t>SONDA</t>
  </si>
  <si>
    <t>LEPRINCE Eric</t>
  </si>
  <si>
    <t>03:55:34</t>
  </si>
  <si>
    <t>03:18:01:04</t>
  </si>
  <si>
    <t>03:02:52</t>
  </si>
  <si>
    <t>02:33:43:06</t>
  </si>
  <si>
    <t>02:26:30</t>
  </si>
  <si>
    <t>02:03:08:87</t>
  </si>
  <si>
    <t>03:34:47</t>
  </si>
  <si>
    <t>03:19:15:26</t>
  </si>
  <si>
    <t>02:49:44</t>
  </si>
  <si>
    <t>02:37:27:69</t>
  </si>
  <si>
    <t>02:12:10</t>
  </si>
  <si>
    <t>02:02:36:66</t>
  </si>
  <si>
    <t>03:23:25</t>
  </si>
  <si>
    <t>03:13:03:76</t>
  </si>
  <si>
    <t>02:47:26</t>
  </si>
  <si>
    <t>02:38:54:65</t>
  </si>
  <si>
    <t>02:14:43</t>
  </si>
  <si>
    <t>02:07:51:57</t>
  </si>
  <si>
    <t>03:54:41</t>
  </si>
  <si>
    <t>03:19:31:66</t>
  </si>
  <si>
    <t>03:03:14</t>
  </si>
  <si>
    <t>02:35:47:09</t>
  </si>
  <si>
    <t>02:29:02</t>
  </si>
  <si>
    <t>02:06:42:48</t>
  </si>
  <si>
    <t>BIANCHEDI Andrea</t>
  </si>
  <si>
    <t>03:22:42</t>
  </si>
  <si>
    <t>02:51:08:37</t>
  </si>
  <si>
    <t>02:48:11</t>
  </si>
  <si>
    <t>02:21:59:83</t>
  </si>
  <si>
    <t>OLIVIER Baiwir</t>
  </si>
  <si>
    <t>03:52:40</t>
  </si>
  <si>
    <t>03:25:33:66</t>
  </si>
  <si>
    <t>03:10:57</t>
  </si>
  <si>
    <t>02:48:42:25</t>
  </si>
  <si>
    <t>02:18:39</t>
  </si>
  <si>
    <t>02:02:29:83</t>
  </si>
  <si>
    <t>MARCIANO Marc</t>
  </si>
  <si>
    <t>02:34:38</t>
  </si>
  <si>
    <t>02:22:51:01</t>
  </si>
  <si>
    <t>02:07:55</t>
  </si>
  <si>
    <t>01:58:10:16</t>
  </si>
  <si>
    <t>A26</t>
  </si>
  <si>
    <t>EDUARDO Niveyro schuste</t>
  </si>
  <si>
    <t>04:01:01</t>
  </si>
  <si>
    <t>03:48:01:55</t>
  </si>
  <si>
    <t>02:50:35</t>
  </si>
  <si>
    <t>02:41:23:33</t>
  </si>
  <si>
    <t>02:15:32</t>
  </si>
  <si>
    <t>02:08:13:68</t>
  </si>
  <si>
    <t>997</t>
  </si>
  <si>
    <t>BRISEIS</t>
  </si>
  <si>
    <t>OSTERTAG Sammy</t>
  </si>
  <si>
    <t>04:03:41</t>
  </si>
  <si>
    <t>03:25:53:28</t>
  </si>
  <si>
    <t>03:24:09</t>
  </si>
  <si>
    <t>02:52:29:18</t>
  </si>
  <si>
    <t>02:34:10</t>
  </si>
  <si>
    <t>02:10:15:32</t>
  </si>
  <si>
    <t>03:52:15</t>
  </si>
  <si>
    <t>03:38:10:53</t>
  </si>
  <si>
    <t>02:58:56</t>
  </si>
  <si>
    <t>02:48:05:39</t>
  </si>
  <si>
    <t>02:18:22</t>
  </si>
  <si>
    <t>02:09:58:89</t>
  </si>
  <si>
    <t>CAG51</t>
  </si>
  <si>
    <t>04:18:01</t>
  </si>
  <si>
    <t>03:38:09:18</t>
  </si>
  <si>
    <t>03:40:50</t>
  </si>
  <si>
    <t>03:06:42:87</t>
  </si>
  <si>
    <t>02:27:35</t>
  </si>
  <si>
    <t>02:04:46:90</t>
  </si>
  <si>
    <t>180C</t>
  </si>
  <si>
    <t>EILIDH</t>
  </si>
  <si>
    <t>LE STRADIC Vincent</t>
  </si>
  <si>
    <t>02:59:07:97</t>
  </si>
  <si>
    <t>02:16:14</t>
  </si>
  <si>
    <t>02:04:43:29</t>
  </si>
  <si>
    <t>03:52:11</t>
  </si>
  <si>
    <t>03:33:22:58</t>
  </si>
  <si>
    <t>02:58:25</t>
  </si>
  <si>
    <t>02:43:57:89</t>
  </si>
  <si>
    <t>K24-1</t>
  </si>
  <si>
    <t>03:49:22</t>
  </si>
  <si>
    <t>03:32:20:85</t>
  </si>
  <si>
    <t>02:23:11</t>
  </si>
  <si>
    <t>02:12:33:54</t>
  </si>
  <si>
    <t>505</t>
  </si>
  <si>
    <t>BOUWKAMP Roland</t>
  </si>
  <si>
    <t>51</t>
  </si>
  <si>
    <t>CAG24</t>
  </si>
  <si>
    <t>02:57:58</t>
  </si>
  <si>
    <t>02:59:17:01</t>
  </si>
  <si>
    <t>02:31:54</t>
  </si>
  <si>
    <t>02:33:01:44</t>
  </si>
  <si>
    <t>01:53:51</t>
  </si>
  <si>
    <t>01:54:41:54</t>
  </si>
  <si>
    <t>TOMMASO Crisi</t>
  </si>
  <si>
    <t>03:34:27</t>
  </si>
  <si>
    <t>03:15:17:97</t>
  </si>
  <si>
    <t>02:57:57</t>
  </si>
  <si>
    <t>02:42:03:54</t>
  </si>
  <si>
    <t>02:16:25</t>
  </si>
  <si>
    <t>02:04:14:07</t>
  </si>
  <si>
    <t>KARL-PETER Ebner</t>
  </si>
  <si>
    <t>03:15:52</t>
  </si>
  <si>
    <t>03:37:47:04</t>
  </si>
  <si>
    <t>02:37:11</t>
  </si>
  <si>
    <t>02:54:46:32</t>
  </si>
  <si>
    <t>01:56:32</t>
  </si>
  <si>
    <t>02:09:34:40</t>
  </si>
  <si>
    <t>03:20:18</t>
  </si>
  <si>
    <t>03:53:47:40</t>
  </si>
  <si>
    <t>02:46:36</t>
  </si>
  <si>
    <t>03:14:27:33</t>
  </si>
  <si>
    <t>01:50:17</t>
  </si>
  <si>
    <t>02:08:43:36</t>
  </si>
  <si>
    <t>03:06:47</t>
  </si>
  <si>
    <t>03:06:08:89</t>
  </si>
  <si>
    <t>STEVE Mclaren</t>
  </si>
  <si>
    <t>CAG26</t>
  </si>
  <si>
    <t>OSCAR Hugh hague</t>
  </si>
  <si>
    <t>02:05:22</t>
  </si>
  <si>
    <t>NICHOLSON Peter</t>
  </si>
  <si>
    <t>03:50:16</t>
  </si>
  <si>
    <t>02:57:26:60</t>
  </si>
  <si>
    <t>03:17:07</t>
  </si>
  <si>
    <t>02:31:53:88</t>
  </si>
  <si>
    <t>02:41:33</t>
  </si>
  <si>
    <t>02:04:29:42</t>
  </si>
  <si>
    <t>PHIL Plumtree</t>
  </si>
  <si>
    <t>03:09:23</t>
  </si>
  <si>
    <t>02:40:57:41</t>
  </si>
  <si>
    <t>02:25:26</t>
  </si>
  <si>
    <t>02:03:36:22</t>
  </si>
  <si>
    <t>STEVENS Jerome</t>
  </si>
  <si>
    <t>03:51:09</t>
  </si>
  <si>
    <t>03:16:41:13</t>
  </si>
  <si>
    <t>03:10:25</t>
  </si>
  <si>
    <t>02:42:01:53</t>
  </si>
  <si>
    <t>02:34:45</t>
  </si>
  <si>
    <t>02:11:40:60</t>
  </si>
  <si>
    <t>K5</t>
  </si>
  <si>
    <t>LONA II</t>
  </si>
  <si>
    <t>HOLLISTER Ian</t>
  </si>
  <si>
    <t>04:35:45</t>
  </si>
  <si>
    <t>03:17:06:36</t>
  </si>
  <si>
    <t>02:56:58</t>
  </si>
  <si>
    <t>02:06:29:74</t>
  </si>
  <si>
    <t>MASSIMILIANO Ferruzzi</t>
  </si>
  <si>
    <t>02:47:36</t>
  </si>
  <si>
    <t>03:20:38:03</t>
  </si>
  <si>
    <t>02:07:32</t>
  </si>
  <si>
    <t>02:32:40:20</t>
  </si>
  <si>
    <t>01:41:47</t>
  </si>
  <si>
    <t>02:01:50:68</t>
  </si>
  <si>
    <t>A709</t>
  </si>
  <si>
    <t>/RAFAEL Pereira aragon</t>
  </si>
  <si>
    <t>03:21:26</t>
  </si>
  <si>
    <t>03:27:16:49</t>
  </si>
  <si>
    <t>02:25:23</t>
  </si>
  <si>
    <t>02:29:35:96</t>
  </si>
  <si>
    <t>02:01:48</t>
  </si>
  <si>
    <t>02:05:19:93</t>
  </si>
  <si>
    <t>MICHELE Frova</t>
  </si>
  <si>
    <t>03:15:28</t>
  </si>
  <si>
    <t>03:00:16:73</t>
  </si>
  <si>
    <t>02:49:54</t>
  </si>
  <si>
    <t>02:36:41:92</t>
  </si>
  <si>
    <t>02:18:02</t>
  </si>
  <si>
    <t>02:07:18:48</t>
  </si>
  <si>
    <t>K14</t>
  </si>
  <si>
    <t>FLICA II</t>
  </si>
  <si>
    <t>FALK Alexander</t>
  </si>
  <si>
    <t>02:42:16</t>
  </si>
  <si>
    <t>02:42:16:00</t>
  </si>
  <si>
    <t>02:12:10:00</t>
  </si>
  <si>
    <t>01:48:56</t>
  </si>
  <si>
    <t>01:48:56:00</t>
  </si>
  <si>
    <t>K1</t>
  </si>
  <si>
    <t>JENETTA</t>
  </si>
  <si>
    <t>THOMAS Mueller</t>
  </si>
  <si>
    <t>02:50:22</t>
  </si>
  <si>
    <t>02:50:22:00</t>
  </si>
  <si>
    <t>02:13:49</t>
  </si>
  <si>
    <t>02:13:49:00</t>
  </si>
  <si>
    <t>01:50:35</t>
  </si>
  <si>
    <t>01:50:35:00</t>
  </si>
  <si>
    <t>CRUSADER</t>
  </si>
  <si>
    <t>/SIR RICHARD Matthews</t>
  </si>
  <si>
    <t>02:41:00</t>
  </si>
  <si>
    <t>02:41:00:00</t>
  </si>
  <si>
    <t>02:04:10</t>
  </si>
  <si>
    <t>02:04:10:00</t>
  </si>
  <si>
    <t>01:43:31</t>
  </si>
  <si>
    <t>01:43:31:00</t>
  </si>
  <si>
    <t>BERTELOOT Christophe</t>
  </si>
  <si>
    <t>02:41:39</t>
  </si>
  <si>
    <t>02:41:39:00</t>
  </si>
  <si>
    <t>02:07:03</t>
  </si>
  <si>
    <t>02:07:03:00</t>
  </si>
  <si>
    <t>01:47:14</t>
  </si>
  <si>
    <t>01:47:14:00</t>
  </si>
  <si>
    <t>KA8</t>
  </si>
  <si>
    <t>02:41:45</t>
  </si>
  <si>
    <t>02:41:45:00</t>
  </si>
  <si>
    <t>02:07:42</t>
  </si>
  <si>
    <t>02:07:42:00</t>
  </si>
  <si>
    <t>01:45:40</t>
  </si>
  <si>
    <t>01:45:40:00</t>
  </si>
  <si>
    <t>F7</t>
  </si>
  <si>
    <t>02:43:14</t>
  </si>
  <si>
    <t>02:43:14:00</t>
  </si>
  <si>
    <t>02:06:39</t>
  </si>
  <si>
    <t>02:06:39:00</t>
  </si>
  <si>
    <t>01:48:17</t>
  </si>
  <si>
    <t>Voiles de Saint-Tropez 2024</t>
  </si>
  <si>
    <t>FAR HORIZON</t>
  </si>
  <si>
    <t>STAR SAPPHIRE</t>
  </si>
  <si>
    <t>Bilan limité à 5 événements</t>
  </si>
  <si>
    <t>CLASSEMENT - CLASSIC YACHT TROPHY - CIM 2024</t>
  </si>
  <si>
    <t>16 classés</t>
  </si>
  <si>
    <t>26 classés</t>
  </si>
  <si>
    <t>72 classés</t>
  </si>
  <si>
    <t>55 classés</t>
  </si>
  <si>
    <t>édité le 12/10/2024</t>
  </si>
  <si>
    <t>4 éligibles</t>
  </si>
  <si>
    <t>9 éligibles</t>
  </si>
  <si>
    <t>17 éligibles</t>
  </si>
  <si>
    <t>7 éligibles</t>
  </si>
  <si>
    <t>6 éligibles</t>
  </si>
  <si>
    <t>Non éligible: car pas réalisé au moins 3 événements dans au moins 2 pays différents</t>
  </si>
  <si>
    <r>
      <t xml:space="preserve">TOTAL: 186 classés </t>
    </r>
    <r>
      <rPr>
        <sz val="10"/>
        <rFont val="Arial"/>
        <family val="2"/>
      </rPr>
      <t>- dont 43 éligibles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</si>
</sst>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400]h:mm:ss\ AM/PM"/>
  </numFmts>
  <fonts count="42" x14ac:knownFonts="1">
    <font>
      <sz val="10"/>
      <name val="Arial"/>
    </font>
    <font>
      <sz val="11"/>
      <color theme="1"/>
      <name val="Calibri"/>
      <family val="2"/>
      <scheme val="minor"/>
    </font>
    <font>
      <sz val="10"/>
      <name val="Arial"/>
      <family val="2"/>
    </font>
    <font>
      <b/>
      <sz val="10"/>
      <name val="Arial"/>
      <family val="2"/>
    </font>
    <font>
      <b/>
      <sz val="12"/>
      <name val="Arial"/>
      <family val="2"/>
    </font>
    <font>
      <sz val="8"/>
      <name val="Arial"/>
      <family val="2"/>
    </font>
    <font>
      <b/>
      <u/>
      <sz val="12"/>
      <name val="Arial"/>
      <family val="2"/>
    </font>
    <font>
      <b/>
      <sz val="13.5"/>
      <color indexed="12"/>
      <name val="Arial"/>
      <family val="2"/>
    </font>
    <font>
      <b/>
      <sz val="8"/>
      <name val="Arial"/>
      <family val="2"/>
    </font>
    <font>
      <sz val="8"/>
      <name val="Arial"/>
      <family val="2"/>
    </font>
    <font>
      <u/>
      <sz val="10"/>
      <color indexed="12"/>
      <name val="Arial"/>
      <family val="2"/>
    </font>
    <font>
      <b/>
      <sz val="8"/>
      <name val="Arial"/>
      <family val="2"/>
    </font>
    <font>
      <sz val="10"/>
      <name val="Arial"/>
      <family val="2"/>
    </font>
    <font>
      <sz val="6"/>
      <name val="Arial"/>
      <family val="2"/>
    </font>
    <font>
      <b/>
      <sz val="6"/>
      <name val="Arial"/>
      <family val="2"/>
    </font>
    <font>
      <sz val="12"/>
      <name val="Arial"/>
      <family val="2"/>
    </font>
    <font>
      <b/>
      <u/>
      <sz val="20"/>
      <name val="Arial"/>
      <family val="2"/>
    </font>
    <font>
      <b/>
      <sz val="20"/>
      <name val="Arial"/>
      <family val="2"/>
    </font>
    <font>
      <b/>
      <sz val="10"/>
      <name val="Arial"/>
      <family val="2"/>
    </font>
    <font>
      <sz val="10"/>
      <name val="Arial"/>
      <family val="2"/>
    </font>
    <font>
      <b/>
      <sz val="13.5"/>
      <name val="Arial"/>
      <family val="2"/>
    </font>
    <font>
      <sz val="10"/>
      <name val="Arial"/>
      <family val="2"/>
    </font>
    <font>
      <b/>
      <sz val="9"/>
      <name val="Arial"/>
      <family val="2"/>
    </font>
    <font>
      <i/>
      <sz val="9"/>
      <name val="Arial"/>
      <family val="2"/>
    </font>
    <font>
      <sz val="9"/>
      <name val="Arial"/>
      <family val="2"/>
    </font>
    <font>
      <i/>
      <sz val="8"/>
      <name val="Arial"/>
      <family val="2"/>
    </font>
    <font>
      <b/>
      <sz val="8"/>
      <name val="Open Sans"/>
      <family val="2"/>
    </font>
    <font>
      <sz val="11"/>
      <name val="Calibri"/>
      <family val="2"/>
      <scheme val="minor"/>
    </font>
    <font>
      <sz val="7"/>
      <name val="Open Sans"/>
      <family val="2"/>
    </font>
    <font>
      <b/>
      <sz val="8"/>
      <color rgb="FFFFFFFF"/>
      <name val="Arial"/>
      <family val="2"/>
    </font>
    <font>
      <sz val="8"/>
      <color rgb="FF3F3F3F"/>
      <name val="Arial"/>
      <family val="2"/>
    </font>
    <font>
      <b/>
      <sz val="10"/>
      <color indexed="9"/>
      <name val="Calibri"/>
      <family val="2"/>
    </font>
    <font>
      <sz val="10"/>
      <name val="Calibri"/>
      <family val="2"/>
    </font>
    <font>
      <b/>
      <sz val="10"/>
      <name val="Calibri"/>
      <family val="2"/>
    </font>
    <font>
      <b/>
      <sz val="8"/>
      <color indexed="18"/>
      <name val="Arial"/>
      <family val="2"/>
    </font>
    <font>
      <b/>
      <sz val="7"/>
      <color indexed="9"/>
      <name val="Arial"/>
      <family val="2"/>
    </font>
    <font>
      <b/>
      <sz val="8"/>
      <color indexed="8"/>
      <name val="Arial"/>
      <family val="2"/>
    </font>
    <font>
      <b/>
      <sz val="7"/>
      <color indexed="12"/>
      <name val="Arial"/>
      <family val="2"/>
    </font>
    <font>
      <i/>
      <sz val="10"/>
      <color theme="1"/>
      <name val="Arial"/>
      <family val="2"/>
    </font>
    <font>
      <sz val="10"/>
      <color rgb="FFFF0000"/>
      <name val="Arial"/>
      <family val="2"/>
    </font>
    <font>
      <sz val="8"/>
      <name val="Arial"/>
      <family val="2"/>
    </font>
    <font>
      <sz val="10"/>
      <color rgb="FFC00000"/>
      <name val="Arial"/>
      <family val="2"/>
    </font>
  </fonts>
  <fills count="21">
    <fill>
      <patternFill patternType="none"/>
    </fill>
    <fill>
      <patternFill patternType="gray125"/>
    </fill>
    <fill>
      <patternFill patternType="solid">
        <fgColor indexed="43"/>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indexed="64"/>
      </patternFill>
    </fill>
    <fill>
      <patternFill patternType="solid">
        <fgColor rgb="FFE8E8E8"/>
        <bgColor indexed="64"/>
      </patternFill>
    </fill>
    <fill>
      <patternFill patternType="solid">
        <fgColor rgb="FF00427C"/>
        <bgColor indexed="64"/>
      </patternFill>
    </fill>
    <fill>
      <patternFill patternType="solid">
        <fgColor rgb="FFF1F1F1"/>
        <bgColor indexed="64"/>
      </patternFill>
    </fill>
    <fill>
      <patternFill patternType="solid">
        <fgColor rgb="FFD9D9D9"/>
        <bgColor indexed="64"/>
      </patternFill>
    </fill>
    <fill>
      <patternFill patternType="solid">
        <fgColor indexed="56"/>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indexed="54"/>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FF99"/>
        <bgColor indexed="64"/>
      </patternFill>
    </fill>
    <fill>
      <patternFill patternType="solid">
        <fgColor rgb="FFFFCCCC"/>
        <bgColor indexed="64"/>
      </patternFill>
    </fill>
    <fill>
      <patternFill patternType="solid">
        <fgColor rgb="FFFFFF00"/>
        <bgColor indexed="64"/>
      </patternFill>
    </fill>
    <fill>
      <patternFill patternType="solid">
        <fgColor theme="8" tint="0.79998168889431442"/>
        <bgColor indexed="64"/>
      </patternFill>
    </fill>
  </fills>
  <borders count="4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alignment vertical="top"/>
      <protection locked="0"/>
    </xf>
    <xf numFmtId="0" fontId="1" fillId="0" borderId="0"/>
  </cellStyleXfs>
  <cellXfs count="331">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0" xfId="0" applyAlignment="1">
      <alignment vertical="center"/>
    </xf>
    <xf numFmtId="0" fontId="8" fillId="0" borderId="7" xfId="0" applyFont="1" applyBorder="1" applyAlignment="1">
      <alignment horizontal="center" vertical="center" wrapText="1"/>
    </xf>
    <xf numFmtId="0" fontId="8" fillId="0" borderId="7" xfId="0" applyFont="1" applyBorder="1" applyAlignment="1">
      <alignment horizontal="left" vertical="center" wrapText="1"/>
    </xf>
    <xf numFmtId="0" fontId="9" fillId="0" borderId="7" xfId="0" applyFont="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9" fillId="0" borderId="7" xfId="0" applyFont="1" applyBorder="1" applyAlignment="1">
      <alignment horizontal="center" vertical="top" wrapText="1"/>
    </xf>
    <xf numFmtId="0" fontId="2" fillId="0" borderId="0" xfId="0" applyFont="1"/>
    <xf numFmtId="0" fontId="11" fillId="0" borderId="4" xfId="0" applyFont="1" applyBorder="1" applyAlignment="1">
      <alignment horizontal="center" vertical="center" textRotation="90" wrapText="1"/>
    </xf>
    <xf numFmtId="0" fontId="14" fillId="0" borderId="7" xfId="0" applyFont="1" applyBorder="1" applyAlignment="1">
      <alignment horizontal="center" vertical="center" textRotation="90" wrapText="1"/>
    </xf>
    <xf numFmtId="0" fontId="7" fillId="0" borderId="0" xfId="0" applyFont="1" applyAlignment="1">
      <alignment horizontal="left" vertical="center"/>
    </xf>
    <xf numFmtId="0" fontId="8" fillId="2" borderId="7" xfId="0" applyFont="1" applyFill="1" applyBorder="1" applyAlignment="1">
      <alignment horizontal="center" vertical="center" wrapText="1"/>
    </xf>
    <xf numFmtId="0" fontId="6" fillId="0" borderId="0" xfId="0" applyFont="1" applyAlignment="1">
      <alignment horizontal="left" vertical="center"/>
    </xf>
    <xf numFmtId="0" fontId="15" fillId="0" borderId="0" xfId="0" applyFont="1" applyAlignment="1">
      <alignment horizontal="center" vertical="center"/>
    </xf>
    <xf numFmtId="0" fontId="16" fillId="0" borderId="0" xfId="0" applyFont="1" applyAlignment="1">
      <alignment horizontal="left" vertical="center"/>
    </xf>
    <xf numFmtId="0" fontId="4" fillId="2" borderId="7" xfId="0" applyFont="1" applyFill="1" applyBorder="1" applyAlignment="1">
      <alignment horizontal="left" vertical="center" wrapText="1"/>
    </xf>
    <xf numFmtId="0" fontId="15" fillId="0" borderId="0" xfId="0" applyFont="1"/>
    <xf numFmtId="0" fontId="4" fillId="0" borderId="7" xfId="0" applyFont="1" applyBorder="1" applyAlignment="1">
      <alignment horizontal="left" vertical="center" wrapText="1"/>
    </xf>
    <xf numFmtId="0" fontId="3" fillId="0" borderId="7" xfId="0" applyFont="1" applyBorder="1" applyAlignment="1">
      <alignment horizontal="left" vertical="center" wrapText="1"/>
    </xf>
    <xf numFmtId="0" fontId="12" fillId="0" borderId="0" xfId="0" applyFont="1"/>
    <xf numFmtId="0" fontId="0" fillId="0" borderId="0" xfId="0" applyAlignment="1">
      <alignment horizontal="center"/>
    </xf>
    <xf numFmtId="0" fontId="14" fillId="0" borderId="27" xfId="0" applyFont="1" applyBorder="1" applyAlignment="1">
      <alignment horizontal="center" vertical="center" textRotation="90" wrapText="1"/>
    </xf>
    <xf numFmtId="0" fontId="14" fillId="0" borderId="2" xfId="0" applyFont="1" applyBorder="1" applyAlignment="1">
      <alignment horizontal="center" vertical="center" textRotation="90" wrapText="1"/>
    </xf>
    <xf numFmtId="0" fontId="14" fillId="0" borderId="4" xfId="0" applyFont="1" applyBorder="1" applyAlignment="1">
      <alignment horizontal="center" vertical="center" textRotation="90" wrapText="1"/>
    </xf>
    <xf numFmtId="0" fontId="14" fillId="0" borderId="3" xfId="0" applyFont="1" applyBorder="1" applyAlignment="1">
      <alignment horizontal="center" vertical="center" textRotation="90" wrapText="1"/>
    </xf>
    <xf numFmtId="0" fontId="3" fillId="0" borderId="0" xfId="0" applyFont="1"/>
    <xf numFmtId="0" fontId="12" fillId="0" borderId="0" xfId="0" applyFont="1" applyAlignment="1">
      <alignment horizontal="center"/>
    </xf>
    <xf numFmtId="0" fontId="18" fillId="0" borderId="0" xfId="0" applyFont="1" applyAlignment="1">
      <alignment vertical="center"/>
    </xf>
    <xf numFmtId="0" fontId="11" fillId="0" borderId="27" xfId="0" applyFont="1" applyBorder="1" applyAlignment="1">
      <alignment horizontal="center" vertical="center" wrapText="1"/>
    </xf>
    <xf numFmtId="0" fontId="11" fillId="0" borderId="7" xfId="0" applyFont="1" applyBorder="1" applyAlignment="1">
      <alignment horizontal="center" vertical="center" wrapText="1"/>
    </xf>
    <xf numFmtId="0" fontId="19" fillId="0" borderId="0" xfId="0" applyFont="1" applyAlignment="1">
      <alignment vertical="center"/>
    </xf>
    <xf numFmtId="0" fontId="13" fillId="0" borderId="0" xfId="0" applyFont="1" applyAlignment="1">
      <alignment horizontal="center"/>
    </xf>
    <xf numFmtId="0" fontId="3" fillId="0" borderId="7" xfId="0" applyFont="1" applyBorder="1" applyAlignment="1">
      <alignment horizontal="center" wrapText="1"/>
    </xf>
    <xf numFmtId="0" fontId="12" fillId="0" borderId="7" xfId="0" applyFont="1" applyBorder="1"/>
    <xf numFmtId="0" fontId="3" fillId="0" borderId="7" xfId="0" applyFont="1" applyBorder="1" applyAlignment="1">
      <alignment wrapText="1"/>
    </xf>
    <xf numFmtId="0" fontId="12" fillId="0" borderId="7" xfId="0" applyFont="1" applyBorder="1" applyAlignment="1">
      <alignment horizontal="center" wrapText="1"/>
    </xf>
    <xf numFmtId="0" fontId="18" fillId="0" borderId="0" xfId="0" applyFont="1" applyAlignment="1">
      <alignment horizontal="center" vertical="center"/>
    </xf>
    <xf numFmtId="0" fontId="19" fillId="0" borderId="0" xfId="0" applyFont="1"/>
    <xf numFmtId="0" fontId="11" fillId="0" borderId="3" xfId="0" applyFont="1" applyBorder="1" applyAlignment="1">
      <alignment horizontal="left" vertical="center" wrapText="1"/>
    </xf>
    <xf numFmtId="0" fontId="11" fillId="0" borderId="27" xfId="0" applyFont="1" applyBorder="1" applyAlignment="1">
      <alignment horizontal="center" vertical="center" textRotation="90" wrapText="1"/>
    </xf>
    <xf numFmtId="0" fontId="11"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13" fillId="0" borderId="30" xfId="0"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center"/>
    </xf>
    <xf numFmtId="0" fontId="3" fillId="0" borderId="7" xfId="0" applyFont="1" applyBorder="1"/>
    <xf numFmtId="0" fontId="2" fillId="0" borderId="0" xfId="0" applyFont="1" applyAlignment="1">
      <alignment vertical="center"/>
    </xf>
    <xf numFmtId="0" fontId="8" fillId="0" borderId="27" xfId="0" applyFont="1" applyBorder="1" applyAlignment="1">
      <alignment horizontal="center" vertical="center" textRotation="90" wrapText="1"/>
    </xf>
    <xf numFmtId="0" fontId="20" fillId="0" borderId="2" xfId="0" applyFont="1" applyBorder="1" applyAlignment="1">
      <alignment horizontal="left" vertical="center"/>
    </xf>
    <xf numFmtId="0" fontId="21" fillId="0" borderId="3" xfId="0" applyFont="1" applyBorder="1" applyAlignment="1">
      <alignment horizontal="center" vertical="center"/>
    </xf>
    <xf numFmtId="0" fontId="21" fillId="0" borderId="3" xfId="0" applyFont="1" applyBorder="1" applyAlignment="1">
      <alignment vertical="center"/>
    </xf>
    <xf numFmtId="0" fontId="21" fillId="0" borderId="3" xfId="0" applyFont="1" applyBorder="1" applyAlignment="1">
      <alignment horizontal="left" vertical="center"/>
    </xf>
    <xf numFmtId="0" fontId="18" fillId="0" borderId="3" xfId="0" applyFont="1" applyBorder="1" applyAlignment="1">
      <alignment horizontal="center" vertical="center"/>
    </xf>
    <xf numFmtId="0" fontId="19" fillId="0" borderId="3" xfId="0" applyFont="1" applyBorder="1"/>
    <xf numFmtId="0" fontId="13" fillId="0" borderId="3" xfId="0" applyFont="1" applyBorder="1" applyAlignment="1">
      <alignment horizontal="center"/>
    </xf>
    <xf numFmtId="0" fontId="20" fillId="0" borderId="29" xfId="0" applyFont="1" applyBorder="1" applyAlignment="1">
      <alignment horizontal="left" vertical="center"/>
    </xf>
    <xf numFmtId="0" fontId="21"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horizontal="left" vertical="center"/>
    </xf>
    <xf numFmtId="0" fontId="18" fillId="0" borderId="0" xfId="0" applyFont="1" applyAlignment="1">
      <alignment horizontal="left" vertical="center"/>
    </xf>
    <xf numFmtId="0" fontId="18" fillId="0" borderId="1" xfId="0" applyFont="1" applyBorder="1" applyAlignment="1">
      <alignment vertical="center"/>
    </xf>
    <xf numFmtId="0" fontId="3" fillId="0" borderId="0" xfId="0" applyFont="1" applyAlignment="1">
      <alignment horizontal="left" vertical="center"/>
    </xf>
    <xf numFmtId="0" fontId="2" fillId="0" borderId="0" xfId="0" applyFont="1" applyAlignment="1">
      <alignment horizontal="center" vertical="center"/>
    </xf>
    <xf numFmtId="0" fontId="8" fillId="0" borderId="31" xfId="0" applyFont="1" applyBorder="1" applyAlignment="1">
      <alignment horizontal="center" vertical="center" wrapText="1"/>
    </xf>
    <xf numFmtId="1" fontId="5" fillId="0" borderId="32" xfId="0" applyNumberFormat="1" applyFont="1" applyBorder="1" applyAlignment="1">
      <alignment horizontal="center" vertical="center"/>
    </xf>
    <xf numFmtId="0" fontId="5" fillId="0" borderId="27" xfId="0" applyFont="1" applyBorder="1" applyAlignment="1">
      <alignment horizontal="center" vertical="center" textRotation="90" wrapText="1"/>
    </xf>
    <xf numFmtId="0" fontId="12" fillId="0" borderId="7" xfId="0" applyFont="1" applyBorder="1" applyAlignment="1">
      <alignment horizontal="center"/>
    </xf>
    <xf numFmtId="0" fontId="12" fillId="0" borderId="0" xfId="0" applyFont="1" applyAlignment="1">
      <alignment vertical="center"/>
    </xf>
    <xf numFmtId="0" fontId="3" fillId="0" borderId="7" xfId="0" applyFont="1" applyBorder="1" applyAlignment="1">
      <alignment horizontal="center" vertical="center" wrapText="1"/>
    </xf>
    <xf numFmtId="0" fontId="3" fillId="0" borderId="27" xfId="0" applyFont="1" applyBorder="1" applyAlignment="1">
      <alignment horizontal="center" vertical="center" wrapText="1"/>
    </xf>
    <xf numFmtId="0" fontId="0" fillId="0" borderId="0" xfId="0" applyAlignment="1">
      <alignment horizontal="left" vertical="center"/>
    </xf>
    <xf numFmtId="0" fontId="2" fillId="0" borderId="3" xfId="0" applyFont="1" applyBorder="1" applyAlignment="1">
      <alignment horizontal="center" vertical="center"/>
    </xf>
    <xf numFmtId="0" fontId="12" fillId="0" borderId="26" xfId="0" applyFont="1" applyBorder="1" applyAlignment="1">
      <alignment horizontal="center"/>
    </xf>
    <xf numFmtId="0" fontId="5" fillId="0" borderId="1" xfId="0" applyFont="1" applyBorder="1" applyAlignment="1">
      <alignment horizontal="left" vertical="center" wrapText="1"/>
    </xf>
    <xf numFmtId="0" fontId="12" fillId="0" borderId="35" xfId="0" applyFont="1" applyBorder="1"/>
    <xf numFmtId="0" fontId="13" fillId="0" borderId="36" xfId="0" applyFont="1" applyBorder="1" applyAlignment="1">
      <alignment horizontal="center" vertical="center"/>
    </xf>
    <xf numFmtId="0" fontId="8" fillId="0" borderId="37" xfId="0" applyFont="1" applyBorder="1" applyAlignment="1">
      <alignment horizontal="center" vertical="center" wrapText="1"/>
    </xf>
    <xf numFmtId="164" fontId="8" fillId="0" borderId="38" xfId="0" applyNumberFormat="1" applyFont="1" applyBorder="1" applyAlignment="1">
      <alignment horizontal="center" vertical="center"/>
    </xf>
    <xf numFmtId="1" fontId="0" fillId="0" borderId="15" xfId="0" applyNumberFormat="1" applyBorder="1" applyAlignment="1">
      <alignment horizontal="center" vertical="center"/>
    </xf>
    <xf numFmtId="1" fontId="0" fillId="0" borderId="20" xfId="0" applyNumberFormat="1" applyBorder="1" applyAlignment="1">
      <alignment horizontal="center" vertical="center"/>
    </xf>
    <xf numFmtId="1" fontId="0" fillId="0" borderId="16" xfId="0" applyNumberFormat="1" applyBorder="1" applyAlignment="1">
      <alignment horizontal="center" vertical="center"/>
    </xf>
    <xf numFmtId="1" fontId="0" fillId="0" borderId="18" xfId="0" applyNumberFormat="1" applyBorder="1" applyAlignment="1">
      <alignment horizontal="center" vertical="center"/>
    </xf>
    <xf numFmtId="1" fontId="0" fillId="0" borderId="21" xfId="0" applyNumberFormat="1" applyBorder="1" applyAlignment="1">
      <alignment horizontal="center" vertical="center"/>
    </xf>
    <xf numFmtId="1" fontId="0" fillId="0" borderId="19" xfId="0" applyNumberFormat="1" applyBorder="1" applyAlignment="1">
      <alignment horizontal="center" vertical="center"/>
    </xf>
    <xf numFmtId="1" fontId="0" fillId="0" borderId="23" xfId="0" applyNumberFormat="1" applyBorder="1" applyAlignment="1">
      <alignment horizontal="center" vertical="center"/>
    </xf>
    <xf numFmtId="0" fontId="3" fillId="3" borderId="7" xfId="0" applyFont="1" applyFill="1" applyBorder="1" applyAlignment="1">
      <alignment horizontal="center" wrapText="1"/>
    </xf>
    <xf numFmtId="0" fontId="12" fillId="3" borderId="7" xfId="0" applyFont="1" applyFill="1" applyBorder="1" applyAlignment="1">
      <alignment horizontal="center" wrapText="1"/>
    </xf>
    <xf numFmtId="0" fontId="12" fillId="3" borderId="7" xfId="0" applyFont="1" applyFill="1" applyBorder="1" applyAlignment="1">
      <alignment horizontal="center"/>
    </xf>
    <xf numFmtId="0" fontId="12" fillId="3" borderId="26" xfId="0" applyFont="1" applyFill="1" applyBorder="1" applyAlignment="1">
      <alignment horizontal="center"/>
    </xf>
    <xf numFmtId="0" fontId="10" fillId="0" borderId="0" xfId="1" applyFill="1" applyAlignment="1" applyProtection="1">
      <alignment horizontal="center" vertical="center"/>
    </xf>
    <xf numFmtId="0" fontId="2" fillId="0" borderId="5" xfId="0" applyFont="1" applyBorder="1" applyAlignment="1">
      <alignment horizontal="left" vertical="center"/>
    </xf>
    <xf numFmtId="0" fontId="2" fillId="0" borderId="2" xfId="0" applyFont="1" applyBorder="1" applyAlignment="1">
      <alignment horizontal="left" vertical="center"/>
    </xf>
    <xf numFmtId="0" fontId="23" fillId="0" borderId="14" xfId="0" applyFont="1" applyBorder="1" applyAlignment="1">
      <alignment horizontal="right" vertical="center"/>
    </xf>
    <xf numFmtId="1" fontId="0" fillId="4" borderId="22" xfId="0" applyNumberFormat="1" applyFill="1" applyBorder="1" applyAlignment="1">
      <alignment horizontal="center" vertical="center"/>
    </xf>
    <xf numFmtId="1" fontId="0" fillId="5" borderId="15" xfId="0" applyNumberFormat="1" applyFill="1" applyBorder="1" applyAlignment="1">
      <alignment horizontal="center" vertical="center"/>
    </xf>
    <xf numFmtId="1" fontId="0" fillId="5" borderId="18" xfId="0" applyNumberFormat="1" applyFill="1" applyBorder="1" applyAlignment="1">
      <alignment horizontal="center" vertical="center"/>
    </xf>
    <xf numFmtId="1" fontId="22" fillId="0" borderId="32" xfId="0" applyNumberFormat="1" applyFont="1" applyBorder="1" applyAlignment="1">
      <alignment horizontal="center" vertical="center"/>
    </xf>
    <xf numFmtId="0" fontId="5" fillId="0" borderId="3" xfId="0" applyFont="1" applyBorder="1" applyAlignment="1">
      <alignment horizontal="center"/>
    </xf>
    <xf numFmtId="0" fontId="19" fillId="0" borderId="0" xfId="0" applyFont="1" applyAlignment="1">
      <alignment horizontal="center"/>
    </xf>
    <xf numFmtId="0" fontId="5" fillId="0" borderId="0" xfId="0" applyFont="1" applyAlignment="1">
      <alignment horizontal="center"/>
    </xf>
    <xf numFmtId="0" fontId="12" fillId="0" borderId="1" xfId="0" applyFont="1" applyBorder="1" applyAlignment="1">
      <alignment horizontal="center" vertical="center"/>
    </xf>
    <xf numFmtId="0" fontId="2" fillId="0" borderId="0" xfId="0" applyFont="1" applyAlignment="1">
      <alignment horizontal="center"/>
    </xf>
    <xf numFmtId="0" fontId="3" fillId="0" borderId="0" xfId="0" applyFont="1" applyAlignment="1">
      <alignment horizontal="center" vertical="center" wrapText="1"/>
    </xf>
    <xf numFmtId="0" fontId="8" fillId="0" borderId="0" xfId="0" applyFont="1" applyAlignment="1">
      <alignment horizontal="left" vertical="center" wrapText="1"/>
    </xf>
    <xf numFmtId="0" fontId="12" fillId="0" borderId="0" xfId="0" applyFont="1" applyAlignment="1">
      <alignment horizontal="center" wrapText="1"/>
    </xf>
    <xf numFmtId="0" fontId="2" fillId="0" borderId="0" xfId="0" applyFont="1" applyAlignment="1">
      <alignment horizontal="center" wrapText="1"/>
    </xf>
    <xf numFmtId="0" fontId="12" fillId="3" borderId="39" xfId="0" applyFont="1" applyFill="1" applyBorder="1" applyAlignment="1">
      <alignment horizontal="center" wrapText="1"/>
    </xf>
    <xf numFmtId="0" fontId="12" fillId="3" borderId="40" xfId="0" applyFont="1" applyFill="1" applyBorder="1" applyAlignment="1">
      <alignment horizontal="center" wrapText="1"/>
    </xf>
    <xf numFmtId="0" fontId="12" fillId="0" borderId="39" xfId="0" applyFont="1" applyBorder="1" applyAlignment="1">
      <alignment horizontal="center" wrapText="1"/>
    </xf>
    <xf numFmtId="0" fontId="12" fillId="0" borderId="40" xfId="0" applyFont="1" applyBorder="1" applyAlignment="1">
      <alignment horizontal="center" wrapText="1"/>
    </xf>
    <xf numFmtId="0" fontId="12" fillId="0" borderId="7" xfId="0" applyFont="1" applyBorder="1" applyAlignment="1">
      <alignment horizontal="left" wrapText="1"/>
    </xf>
    <xf numFmtId="0" fontId="0" fillId="0" borderId="0" xfId="0" applyAlignment="1">
      <alignment horizontal="left"/>
    </xf>
    <xf numFmtId="1" fontId="24" fillId="0" borderId="25" xfId="0" applyNumberFormat="1" applyFont="1" applyBorder="1" applyAlignment="1">
      <alignment horizontal="center" vertical="center"/>
    </xf>
    <xf numFmtId="0" fontId="3" fillId="0" borderId="0" xfId="0" applyFont="1" applyAlignment="1">
      <alignment wrapText="1"/>
    </xf>
    <xf numFmtId="0" fontId="18" fillId="0" borderId="6" xfId="0" applyFont="1" applyBorder="1" applyAlignment="1">
      <alignment vertical="center"/>
    </xf>
    <xf numFmtId="0" fontId="12" fillId="3" borderId="7" xfId="0" applyFont="1" applyFill="1" applyBorder="1" applyAlignment="1">
      <alignment horizontal="left" wrapText="1"/>
    </xf>
    <xf numFmtId="0" fontId="2" fillId="0" borderId="26" xfId="0" applyFont="1" applyBorder="1"/>
    <xf numFmtId="164" fontId="5" fillId="0" borderId="35" xfId="0" applyNumberFormat="1" applyFont="1" applyBorder="1" applyAlignment="1">
      <alignment horizontal="center" vertical="center"/>
    </xf>
    <xf numFmtId="164" fontId="22" fillId="0" borderId="35" xfId="0" applyNumberFormat="1" applyFont="1" applyBorder="1" applyAlignment="1">
      <alignment horizontal="center" vertical="center"/>
    </xf>
    <xf numFmtId="1" fontId="5" fillId="0" borderId="35" xfId="0" applyNumberFormat="1" applyFont="1" applyBorder="1" applyAlignment="1">
      <alignment horizontal="center" vertical="center"/>
    </xf>
    <xf numFmtId="0" fontId="13" fillId="0" borderId="5" xfId="0" applyFont="1" applyBorder="1" applyAlignment="1">
      <alignment horizontal="center" vertical="center"/>
    </xf>
    <xf numFmtId="0" fontId="8" fillId="0" borderId="1" xfId="0" applyFont="1" applyBorder="1" applyAlignment="1">
      <alignment horizontal="center" vertical="center" wrapText="1"/>
    </xf>
    <xf numFmtId="164" fontId="8" fillId="0" borderId="6" xfId="0" applyNumberFormat="1" applyFont="1" applyBorder="1" applyAlignment="1">
      <alignment horizontal="center" vertical="center"/>
    </xf>
    <xf numFmtId="1" fontId="25" fillId="0" borderId="33" xfId="0" applyNumberFormat="1" applyFont="1" applyBorder="1" applyAlignment="1">
      <alignment horizontal="center" vertical="center"/>
    </xf>
    <xf numFmtId="1" fontId="25" fillId="0" borderId="32" xfId="0" applyNumberFormat="1" applyFont="1" applyBorder="1" applyAlignment="1">
      <alignment horizontal="center" vertical="center"/>
    </xf>
    <xf numFmtId="0" fontId="3" fillId="0" borderId="0" xfId="0" applyFont="1" applyAlignment="1">
      <alignment horizontal="left"/>
    </xf>
    <xf numFmtId="0" fontId="3" fillId="3" borderId="7" xfId="0" applyFont="1" applyFill="1" applyBorder="1" applyAlignment="1">
      <alignment horizontal="left" wrapText="1"/>
    </xf>
    <xf numFmtId="0" fontId="3" fillId="0" borderId="7" xfId="0" applyFont="1" applyBorder="1" applyAlignment="1">
      <alignment horizontal="left" wrapText="1"/>
    </xf>
    <xf numFmtId="0" fontId="3" fillId="0" borderId="24" xfId="0" applyFont="1" applyBorder="1" applyAlignment="1">
      <alignment horizontal="center" vertical="center" wrapText="1"/>
    </xf>
    <xf numFmtId="0" fontId="26" fillId="6" borderId="7" xfId="0" applyFont="1" applyFill="1" applyBorder="1" applyAlignment="1">
      <alignment horizontal="center" vertical="center" wrapText="1"/>
    </xf>
    <xf numFmtId="0" fontId="27" fillId="0" borderId="0" xfId="0" applyFont="1" applyAlignment="1">
      <alignment horizontal="center" vertical="center"/>
    </xf>
    <xf numFmtId="0" fontId="28" fillId="7" borderId="7" xfId="0" applyFont="1" applyFill="1" applyBorder="1" applyAlignment="1">
      <alignment horizontal="center" vertical="center" wrapText="1"/>
    </xf>
    <xf numFmtId="0" fontId="28" fillId="7" borderId="7" xfId="0" applyFont="1" applyFill="1" applyBorder="1" applyAlignment="1">
      <alignment horizontal="left" vertical="center" wrapText="1"/>
    </xf>
    <xf numFmtId="0" fontId="28" fillId="6" borderId="7" xfId="0" applyFont="1" applyFill="1" applyBorder="1" applyAlignment="1">
      <alignment horizontal="center" vertical="center" wrapText="1"/>
    </xf>
    <xf numFmtId="0" fontId="28" fillId="6" borderId="7" xfId="0" applyFont="1" applyFill="1" applyBorder="1" applyAlignment="1">
      <alignment horizontal="left" vertical="center" wrapText="1"/>
    </xf>
    <xf numFmtId="0" fontId="28" fillId="6" borderId="7" xfId="0" applyFont="1" applyFill="1" applyBorder="1" applyAlignment="1">
      <alignment vertical="center" wrapText="1"/>
    </xf>
    <xf numFmtId="0" fontId="28" fillId="7" borderId="7" xfId="0" applyFont="1" applyFill="1" applyBorder="1" applyAlignment="1">
      <alignment vertical="center" wrapText="1"/>
    </xf>
    <xf numFmtId="0" fontId="27" fillId="0" borderId="0" xfId="0" applyFont="1" applyAlignment="1">
      <alignment vertical="center"/>
    </xf>
    <xf numFmtId="0" fontId="27" fillId="0" borderId="0" xfId="0" applyFont="1" applyAlignment="1">
      <alignment horizontal="left" vertical="center"/>
    </xf>
    <xf numFmtId="0" fontId="8" fillId="0" borderId="7" xfId="0" applyFont="1" applyBorder="1" applyAlignment="1">
      <alignment horizontal="center" wrapText="1"/>
    </xf>
    <xf numFmtId="0" fontId="9" fillId="0" borderId="7" xfId="0" applyFont="1" applyBorder="1" applyAlignment="1">
      <alignment horizontal="center" wrapText="1"/>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0" fillId="9" borderId="29" xfId="0" applyFont="1" applyFill="1" applyBorder="1" applyAlignment="1">
      <alignment horizontal="center" vertical="center" wrapText="1"/>
    </xf>
    <xf numFmtId="0" fontId="30" fillId="9" borderId="28" xfId="0" applyFont="1" applyFill="1" applyBorder="1" applyAlignment="1">
      <alignment horizontal="center" vertical="center" wrapText="1"/>
    </xf>
    <xf numFmtId="0" fontId="30" fillId="10" borderId="5" xfId="0" applyFont="1" applyFill="1" applyBorder="1" applyAlignment="1">
      <alignment horizontal="center" vertical="center" wrapText="1"/>
    </xf>
    <xf numFmtId="0" fontId="30" fillId="10" borderId="1"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30" fillId="10" borderId="6" xfId="0" applyFont="1" applyFill="1" applyBorder="1" applyAlignment="1">
      <alignment horizontal="center" vertical="center" wrapText="1"/>
    </xf>
    <xf numFmtId="0" fontId="30" fillId="6" borderId="29" xfId="0" applyFont="1" applyFill="1" applyBorder="1" applyAlignment="1">
      <alignment horizontal="center" vertical="center" wrapText="1"/>
    </xf>
    <xf numFmtId="0" fontId="30" fillId="6" borderId="28" xfId="0" applyFont="1" applyFill="1" applyBorder="1" applyAlignment="1">
      <alignment horizontal="center" vertical="center" wrapText="1"/>
    </xf>
    <xf numFmtId="0" fontId="4" fillId="0" borderId="0" xfId="0" applyFont="1" applyAlignment="1">
      <alignment horizontal="left" vertical="center"/>
    </xf>
    <xf numFmtId="0" fontId="0" fillId="0" borderId="7" xfId="0" applyBorder="1" applyAlignment="1">
      <alignment horizontal="center"/>
    </xf>
    <xf numFmtId="0" fontId="10" fillId="0" borderId="0" xfId="1" applyFill="1" applyBorder="1" applyAlignment="1" applyProtection="1">
      <alignment horizontal="left" vertical="center"/>
    </xf>
    <xf numFmtId="0" fontId="0" fillId="0" borderId="7" xfId="0" applyBorder="1"/>
    <xf numFmtId="0" fontId="31" fillId="11" borderId="7" xfId="0" applyFont="1" applyFill="1" applyBorder="1" applyAlignment="1">
      <alignment horizontal="center" vertical="top" wrapText="1"/>
    </xf>
    <xf numFmtId="0" fontId="2" fillId="0" borderId="7" xfId="0" applyFont="1" applyBorder="1" applyAlignment="1">
      <alignment horizontal="center" wrapText="1"/>
    </xf>
    <xf numFmtId="0" fontId="2" fillId="0" borderId="7" xfId="0" applyFont="1" applyBorder="1"/>
    <xf numFmtId="0" fontId="5" fillId="0" borderId="7" xfId="0" applyFont="1" applyBorder="1" applyAlignment="1">
      <alignment horizontal="center" vertical="top" wrapText="1"/>
    </xf>
    <xf numFmtId="1" fontId="3" fillId="0" borderId="7" xfId="0" applyNumberFormat="1" applyFont="1" applyBorder="1" applyAlignment="1">
      <alignment horizontal="center" vertical="center"/>
    </xf>
    <xf numFmtId="0" fontId="32" fillId="12" borderId="7" xfId="0" applyFont="1" applyFill="1" applyBorder="1" applyAlignment="1">
      <alignment horizontal="center" vertical="top" wrapText="1"/>
    </xf>
    <xf numFmtId="0" fontId="33" fillId="12" borderId="7" xfId="0" applyFont="1" applyFill="1" applyBorder="1" applyAlignment="1">
      <alignment horizontal="left" vertical="top" wrapText="1"/>
    </xf>
    <xf numFmtId="0" fontId="32" fillId="12" borderId="7" xfId="0" applyFont="1" applyFill="1" applyBorder="1" applyAlignment="1">
      <alignment horizontal="left" vertical="top" wrapText="1"/>
    </xf>
    <xf numFmtId="0" fontId="33" fillId="12" borderId="7" xfId="0" applyFont="1" applyFill="1" applyBorder="1" applyAlignment="1">
      <alignment horizontal="center" vertical="top" wrapText="1"/>
    </xf>
    <xf numFmtId="0" fontId="32" fillId="0" borderId="7" xfId="0" applyFont="1" applyBorder="1" applyAlignment="1">
      <alignment horizontal="center" vertical="top" wrapText="1"/>
    </xf>
    <xf numFmtId="0" fontId="33" fillId="0" borderId="7" xfId="0" applyFont="1" applyBorder="1" applyAlignment="1">
      <alignment horizontal="left" vertical="top" wrapText="1"/>
    </xf>
    <xf numFmtId="0" fontId="32" fillId="0" borderId="7" xfId="0" applyFont="1" applyBorder="1" applyAlignment="1">
      <alignment horizontal="left" vertical="top" wrapText="1"/>
    </xf>
    <xf numFmtId="0" fontId="33" fillId="0" borderId="7" xfId="0" applyFont="1" applyBorder="1" applyAlignment="1">
      <alignment horizontal="center" vertical="top" wrapText="1"/>
    </xf>
    <xf numFmtId="0" fontId="8" fillId="0" borderId="0" xfId="0" applyFont="1" applyAlignment="1">
      <alignment horizontal="center" vertical="center" wrapText="1"/>
    </xf>
    <xf numFmtId="1" fontId="3" fillId="0" borderId="0" xfId="0" applyNumberFormat="1" applyFont="1" applyAlignment="1">
      <alignment horizontal="center" vertical="center"/>
    </xf>
    <xf numFmtId="0" fontId="2" fillId="0" borderId="7" xfId="0" applyFont="1" applyBorder="1" applyAlignment="1">
      <alignment horizontal="left" wrapText="1"/>
    </xf>
    <xf numFmtId="0" fontId="3" fillId="0" borderId="0" xfId="0" applyFont="1" applyAlignment="1">
      <alignment horizontal="center"/>
    </xf>
    <xf numFmtId="165" fontId="0" fillId="0" borderId="7" xfId="0" applyNumberFormat="1" applyBorder="1" applyAlignment="1">
      <alignment horizontal="center"/>
    </xf>
    <xf numFmtId="0" fontId="3" fillId="0" borderId="7" xfId="0" applyFont="1" applyBorder="1" applyAlignment="1">
      <alignment horizontal="center"/>
    </xf>
    <xf numFmtId="0" fontId="3" fillId="13" borderId="7" xfId="0" applyFont="1" applyFill="1" applyBorder="1" applyAlignment="1">
      <alignment horizontal="center" wrapText="1"/>
    </xf>
    <xf numFmtId="0" fontId="3" fillId="13" borderId="7" xfId="0" applyFont="1" applyFill="1" applyBorder="1" applyAlignment="1">
      <alignment horizontal="center" vertical="center" wrapText="1"/>
    </xf>
    <xf numFmtId="0" fontId="3" fillId="13" borderId="7" xfId="0" applyFont="1" applyFill="1" applyBorder="1" applyAlignment="1">
      <alignment horizontal="left" vertical="center" wrapText="1"/>
    </xf>
    <xf numFmtId="165" fontId="0" fillId="13" borderId="7" xfId="0" applyNumberFormat="1" applyFill="1" applyBorder="1" applyAlignment="1">
      <alignment horizontal="center"/>
    </xf>
    <xf numFmtId="0" fontId="3" fillId="13" borderId="7" xfId="0" applyFont="1" applyFill="1" applyBorder="1" applyAlignment="1">
      <alignment horizontal="center"/>
    </xf>
    <xf numFmtId="0" fontId="12" fillId="13" borderId="7" xfId="0" applyFont="1" applyFill="1" applyBorder="1" applyAlignment="1">
      <alignment horizontal="center" wrapText="1"/>
    </xf>
    <xf numFmtId="0" fontId="3" fillId="13" borderId="7" xfId="0" applyFont="1" applyFill="1" applyBorder="1" applyAlignment="1">
      <alignment horizontal="left" wrapText="1"/>
    </xf>
    <xf numFmtId="0" fontId="12" fillId="13" borderId="7" xfId="0" applyFont="1" applyFill="1" applyBorder="1" applyAlignment="1">
      <alignment horizontal="left" wrapText="1"/>
    </xf>
    <xf numFmtId="0" fontId="2" fillId="13" borderId="7" xfId="0" applyFont="1" applyFill="1" applyBorder="1" applyAlignment="1">
      <alignment horizontal="left" wrapText="1"/>
    </xf>
    <xf numFmtId="0" fontId="5" fillId="0" borderId="7" xfId="0" applyFont="1" applyBorder="1" applyAlignment="1">
      <alignment horizontal="center" wrapText="1"/>
    </xf>
    <xf numFmtId="0" fontId="12" fillId="0" borderId="0" xfId="0" applyFont="1" applyAlignment="1">
      <alignment horizontal="left"/>
    </xf>
    <xf numFmtId="0" fontId="2" fillId="0" borderId="0" xfId="0" applyFont="1" applyAlignment="1">
      <alignment horizontal="left" vertical="center"/>
    </xf>
    <xf numFmtId="0" fontId="10" fillId="0" borderId="0" xfId="1" applyAlignment="1" applyProtection="1">
      <alignment horizontal="left" vertical="center"/>
    </xf>
    <xf numFmtId="0" fontId="12" fillId="13" borderId="7" xfId="0" applyFont="1" applyFill="1" applyBorder="1" applyAlignment="1">
      <alignment horizontal="center"/>
    </xf>
    <xf numFmtId="0" fontId="4" fillId="0" borderId="0" xfId="0" applyFont="1" applyAlignment="1">
      <alignment vertical="center"/>
    </xf>
    <xf numFmtId="0" fontId="10" fillId="0" borderId="0" xfId="1" applyAlignment="1" applyProtection="1">
      <alignment horizontal="center" vertical="center"/>
    </xf>
    <xf numFmtId="0" fontId="34" fillId="0" borderId="0" xfId="0" applyFont="1" applyAlignment="1">
      <alignment horizontal="center" vertical="center"/>
    </xf>
    <xf numFmtId="0" fontId="35" fillId="14" borderId="0" xfId="0" applyFont="1" applyFill="1" applyAlignment="1">
      <alignment horizontal="center" vertical="center" wrapText="1"/>
    </xf>
    <xf numFmtId="0" fontId="2" fillId="0" borderId="7" xfId="0" applyFont="1" applyBorder="1" applyAlignment="1">
      <alignment horizontal="center" vertical="center" wrapText="1"/>
    </xf>
    <xf numFmtId="0" fontId="3" fillId="0" borderId="7" xfId="0" applyFont="1" applyBorder="1" applyAlignment="1">
      <alignment vertical="center" wrapText="1"/>
    </xf>
    <xf numFmtId="0" fontId="2" fillId="0" borderId="7" xfId="0" applyFont="1" applyBorder="1" applyAlignment="1">
      <alignment vertical="center"/>
    </xf>
    <xf numFmtId="0" fontId="2" fillId="0" borderId="7" xfId="0" applyFont="1" applyBorder="1" applyAlignment="1">
      <alignment horizontal="center" vertical="center"/>
    </xf>
    <xf numFmtId="0" fontId="36" fillId="0" borderId="0" xfId="0" applyFont="1" applyAlignment="1">
      <alignment horizontal="center" vertical="center" wrapText="1"/>
    </xf>
    <xf numFmtId="0" fontId="34" fillId="0" borderId="0" xfId="0" applyFont="1" applyAlignment="1">
      <alignment horizontal="left" vertical="center" wrapText="1"/>
    </xf>
    <xf numFmtId="0" fontId="37" fillId="0" borderId="0" xfId="0" applyFont="1" applyAlignment="1">
      <alignment horizontal="center" vertical="center" wrapText="1"/>
    </xf>
    <xf numFmtId="0" fontId="36" fillId="12" borderId="0" xfId="0" applyFont="1" applyFill="1" applyAlignment="1">
      <alignment horizontal="center" vertical="center" wrapText="1"/>
    </xf>
    <xf numFmtId="0" fontId="34" fillId="12" borderId="0" xfId="0" applyFont="1" applyFill="1" applyAlignment="1">
      <alignment horizontal="left" vertical="center" wrapText="1"/>
    </xf>
    <xf numFmtId="0" fontId="37" fillId="12" borderId="0" xfId="0" applyFont="1" applyFill="1" applyAlignment="1">
      <alignment horizontal="center" vertical="center" wrapText="1"/>
    </xf>
    <xf numFmtId="0" fontId="34" fillId="12" borderId="0" xfId="0" applyFont="1" applyFill="1" applyAlignment="1">
      <alignment horizontal="center" vertical="center"/>
    </xf>
    <xf numFmtId="0" fontId="38" fillId="0" borderId="0" xfId="0" applyFont="1" applyAlignment="1">
      <alignment vertical="center"/>
    </xf>
    <xf numFmtId="0" fontId="2" fillId="13" borderId="7" xfId="0" applyFont="1" applyFill="1" applyBorder="1" applyAlignment="1">
      <alignment horizontal="center" vertical="center" wrapText="1"/>
    </xf>
    <xf numFmtId="0" fontId="12" fillId="0" borderId="0" xfId="0" applyFont="1" applyAlignment="1">
      <alignment horizontal="left" vertical="center"/>
    </xf>
    <xf numFmtId="0" fontId="2" fillId="0" borderId="3" xfId="0" applyFont="1" applyBorder="1" applyAlignment="1">
      <alignment horizontal="left" vertical="center"/>
    </xf>
    <xf numFmtId="0" fontId="5" fillId="0" borderId="3" xfId="0" applyFont="1" applyBorder="1" applyAlignment="1">
      <alignment horizontal="left" vertical="center" wrapText="1"/>
    </xf>
    <xf numFmtId="1" fontId="24" fillId="0" borderId="32" xfId="0" applyNumberFormat="1" applyFont="1" applyBorder="1" applyAlignment="1">
      <alignment horizontal="center" vertical="center"/>
    </xf>
    <xf numFmtId="164" fontId="24" fillId="0" borderId="35" xfId="0" applyNumberFormat="1" applyFont="1" applyBorder="1" applyAlignment="1">
      <alignment horizontal="center" vertical="center"/>
    </xf>
    <xf numFmtId="1" fontId="5" fillId="0" borderId="33" xfId="0" applyNumberFormat="1" applyFont="1" applyBorder="1" applyAlignment="1">
      <alignment horizontal="center" vertical="center"/>
    </xf>
    <xf numFmtId="1" fontId="2" fillId="0" borderId="0" xfId="0" applyNumberFormat="1" applyFont="1" applyAlignment="1">
      <alignment horizontal="center"/>
    </xf>
    <xf numFmtId="1" fontId="13" fillId="0" borderId="30" xfId="0" applyNumberFormat="1" applyFont="1" applyBorder="1" applyAlignment="1">
      <alignment horizontal="center" vertical="center"/>
    </xf>
    <xf numFmtId="1" fontId="8" fillId="0" borderId="31" xfId="0" applyNumberFormat="1" applyFont="1" applyBorder="1" applyAlignment="1">
      <alignment horizontal="center" vertical="center" wrapText="1"/>
    </xf>
    <xf numFmtId="0" fontId="5" fillId="15" borderId="7" xfId="0" applyFont="1" applyFill="1" applyBorder="1" applyAlignment="1">
      <alignment horizontal="center" vertical="center" wrapText="1"/>
    </xf>
    <xf numFmtId="0" fontId="5" fillId="16" borderId="7" xfId="0" applyFont="1" applyFill="1" applyBorder="1" applyAlignment="1">
      <alignment horizontal="center" vertical="center" wrapText="1"/>
    </xf>
    <xf numFmtId="0" fontId="5" fillId="17" borderId="7" xfId="0" applyFont="1" applyFill="1" applyBorder="1" applyAlignment="1">
      <alignment horizontal="center" vertical="center" wrapText="1"/>
    </xf>
    <xf numFmtId="0" fontId="5" fillId="18" borderId="7" xfId="0" applyFont="1" applyFill="1" applyBorder="1" applyAlignment="1">
      <alignment horizontal="center" vertical="center" wrapText="1"/>
    </xf>
    <xf numFmtId="0" fontId="2" fillId="3" borderId="7" xfId="0" applyFont="1" applyFill="1" applyBorder="1" applyAlignment="1">
      <alignment horizontal="center" wrapText="1"/>
    </xf>
    <xf numFmtId="0" fontId="39" fillId="0" borderId="0" xfId="0" applyFont="1" applyAlignment="1">
      <alignment vertical="center"/>
    </xf>
    <xf numFmtId="0" fontId="12" fillId="0" borderId="7" xfId="0" applyFont="1" applyBorder="1" applyAlignment="1">
      <alignment horizontal="center" vertical="center" wrapText="1"/>
    </xf>
    <xf numFmtId="0" fontId="3" fillId="0" borderId="7" xfId="0" applyFont="1" applyBorder="1" applyAlignment="1">
      <alignment vertical="center"/>
    </xf>
    <xf numFmtId="0" fontId="12" fillId="0" borderId="7" xfId="0" applyFont="1" applyBorder="1" applyAlignment="1">
      <alignment vertical="center"/>
    </xf>
    <xf numFmtId="0" fontId="3" fillId="3" borderId="7"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7" xfId="0" applyFont="1" applyFill="1" applyBorder="1" applyAlignment="1">
      <alignment horizontal="center" vertical="center"/>
    </xf>
    <xf numFmtId="0" fontId="12" fillId="3" borderId="26" xfId="0" applyFont="1" applyFill="1" applyBorder="1" applyAlignment="1">
      <alignment horizontal="center" vertical="center"/>
    </xf>
    <xf numFmtId="0" fontId="12" fillId="3" borderId="39" xfId="0" applyFont="1" applyFill="1" applyBorder="1" applyAlignment="1">
      <alignment horizontal="center" vertical="center" wrapText="1"/>
    </xf>
    <xf numFmtId="0" fontId="12" fillId="0" borderId="0" xfId="0" applyFont="1" applyAlignment="1">
      <alignment horizontal="center" vertical="center" wrapText="1"/>
    </xf>
    <xf numFmtId="0" fontId="12" fillId="0" borderId="7" xfId="0" applyFont="1" applyBorder="1" applyAlignment="1">
      <alignment horizontal="left" vertical="center" wrapText="1"/>
    </xf>
    <xf numFmtId="0" fontId="12" fillId="0" borderId="7" xfId="0" applyFont="1" applyBorder="1" applyAlignment="1">
      <alignment horizontal="center" vertical="center"/>
    </xf>
    <xf numFmtId="0" fontId="12" fillId="0" borderId="26" xfId="0" applyFont="1" applyBorder="1" applyAlignment="1">
      <alignment horizontal="center" vertical="center"/>
    </xf>
    <xf numFmtId="0" fontId="12" fillId="0" borderId="39" xfId="0"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horizontal="center" vertical="center" wrapText="1"/>
    </xf>
    <xf numFmtId="0" fontId="29" fillId="8" borderId="2" xfId="0" applyFont="1" applyFill="1" applyBorder="1" applyAlignment="1">
      <alignment horizontal="center" vertical="center" wrapText="1"/>
    </xf>
    <xf numFmtId="0" fontId="29" fillId="8" borderId="3" xfId="0" applyFont="1" applyFill="1" applyBorder="1" applyAlignment="1">
      <alignment horizontal="center" vertical="center" wrapText="1"/>
    </xf>
    <xf numFmtId="0" fontId="29" fillId="8" borderId="4" xfId="0" applyFont="1" applyFill="1" applyBorder="1" applyAlignment="1">
      <alignment horizontal="center" vertical="center" wrapText="1"/>
    </xf>
    <xf numFmtId="0" fontId="30" fillId="9" borderId="0" xfId="0" applyFont="1" applyFill="1" applyAlignment="1">
      <alignment horizontal="center" vertical="center" wrapText="1"/>
    </xf>
    <xf numFmtId="0" fontId="30" fillId="6" borderId="0" xfId="0" applyFont="1" applyFill="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29" fillId="8" borderId="3" xfId="0" applyFont="1" applyFill="1" applyBorder="1" applyAlignment="1">
      <alignment horizontal="left" vertical="center" wrapText="1"/>
    </xf>
    <xf numFmtId="0" fontId="30" fillId="6" borderId="3" xfId="0" applyFont="1" applyFill="1" applyBorder="1" applyAlignment="1">
      <alignment horizontal="left" vertical="center" wrapText="1"/>
    </xf>
    <xf numFmtId="0" fontId="30" fillId="9" borderId="0" xfId="0" applyFont="1" applyFill="1" applyAlignment="1">
      <alignment horizontal="left" vertical="center" wrapText="1"/>
    </xf>
    <xf numFmtId="0" fontId="30" fillId="10" borderId="1" xfId="0" applyFont="1" applyFill="1" applyBorder="1" applyAlignment="1">
      <alignment horizontal="left" vertical="center" wrapText="1"/>
    </xf>
    <xf numFmtId="0" fontId="30" fillId="6" borderId="0" xfId="0" applyFont="1" applyFill="1" applyAlignment="1">
      <alignment horizontal="left" vertical="center" wrapText="1"/>
    </xf>
    <xf numFmtId="0" fontId="30" fillId="6" borderId="1" xfId="0" applyFont="1" applyFill="1" applyBorder="1" applyAlignment="1">
      <alignment horizontal="left" vertical="center" wrapText="1"/>
    </xf>
    <xf numFmtId="0" fontId="0" fillId="0" borderId="2" xfId="0" applyBorder="1" applyAlignment="1">
      <alignment horizontal="center"/>
    </xf>
    <xf numFmtId="0" fontId="0" fillId="0" borderId="3" xfId="0" applyBorder="1" applyAlignment="1">
      <alignment horizontal="center"/>
    </xf>
    <xf numFmtId="0" fontId="0" fillId="0" borderId="3" xfId="0" applyBorder="1"/>
    <xf numFmtId="0" fontId="0" fillId="0" borderId="4" xfId="0" applyBorder="1" applyAlignment="1">
      <alignment horizontal="center"/>
    </xf>
    <xf numFmtId="0" fontId="0" fillId="0" borderId="29" xfId="0" applyBorder="1" applyAlignment="1">
      <alignment horizontal="center"/>
    </xf>
    <xf numFmtId="0" fontId="0" fillId="0" borderId="28"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0" fillId="0" borderId="1" xfId="0" applyBorder="1"/>
    <xf numFmtId="0" fontId="0" fillId="0" borderId="6" xfId="0" applyBorder="1" applyAlignment="1">
      <alignment horizontal="center"/>
    </xf>
    <xf numFmtId="0" fontId="2" fillId="0" borderId="3" xfId="0" applyFont="1" applyBorder="1"/>
    <xf numFmtId="1" fontId="2" fillId="0" borderId="0" xfId="0" applyNumberFormat="1" applyFont="1" applyAlignment="1">
      <alignment vertical="center"/>
    </xf>
    <xf numFmtId="0" fontId="3" fillId="0" borderId="0" xfId="0" applyFont="1" applyAlignment="1">
      <alignment horizontal="center" vertical="center" wrapText="1"/>
    </xf>
    <xf numFmtId="0" fontId="3" fillId="0" borderId="2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4" fillId="0" borderId="7" xfId="0" applyFont="1" applyBorder="1" applyAlignment="1">
      <alignment horizontal="center" vertical="center"/>
    </xf>
    <xf numFmtId="0" fontId="4" fillId="0" borderId="7" xfId="0" applyFont="1" applyBorder="1" applyAlignment="1">
      <alignment horizontal="center" vertical="center" textRotation="9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7" fillId="0" borderId="0" xfId="0" applyFont="1" applyAlignment="1">
      <alignment horizontal="center" vertical="center" wrapText="1"/>
    </xf>
    <xf numFmtId="0" fontId="3" fillId="0" borderId="5"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xf>
    <xf numFmtId="0" fontId="14" fillId="0" borderId="24" xfId="0" applyFont="1" applyBorder="1" applyAlignment="1">
      <alignment horizontal="center" vertical="center"/>
    </xf>
    <xf numFmtId="0" fontId="14" fillId="0" borderId="34" xfId="0" applyFont="1" applyBorder="1" applyAlignment="1">
      <alignment horizontal="center" vertical="center"/>
    </xf>
    <xf numFmtId="0" fontId="14" fillId="0" borderId="25" xfId="0" applyFont="1" applyBorder="1" applyAlignment="1">
      <alignment horizontal="center" vertical="center"/>
    </xf>
    <xf numFmtId="0" fontId="14" fillId="0" borderId="24"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2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165" fontId="32" fillId="0" borderId="7" xfId="0" applyNumberFormat="1" applyFont="1" applyBorder="1" applyAlignment="1">
      <alignment horizontal="center" vertical="top" wrapText="1"/>
    </xf>
    <xf numFmtId="165" fontId="32" fillId="12" borderId="7" xfId="0" applyNumberFormat="1" applyFont="1" applyFill="1" applyBorder="1" applyAlignment="1">
      <alignment horizontal="center" vertical="top" wrapText="1"/>
    </xf>
    <xf numFmtId="0" fontId="35" fillId="0" borderId="0" xfId="0" applyFont="1" applyAlignment="1">
      <alignment horizontal="center" vertical="center" wrapText="1"/>
    </xf>
    <xf numFmtId="0" fontId="0" fillId="12" borderId="0" xfId="0" applyFill="1" applyAlignment="1">
      <alignment horizontal="center" vertical="center"/>
    </xf>
    <xf numFmtId="0" fontId="3" fillId="12" borderId="0" xfId="0" applyFont="1" applyFill="1" applyAlignment="1">
      <alignment horizontal="center" vertical="center"/>
    </xf>
    <xf numFmtId="0" fontId="36" fillId="12" borderId="0" xfId="0" applyNumberFormat="1" applyFont="1" applyFill="1" applyAlignment="1">
      <alignment horizontal="center" vertical="center" wrapText="1"/>
    </xf>
    <xf numFmtId="0" fontId="36" fillId="0" borderId="0" xfId="0" applyNumberFormat="1" applyFont="1" applyAlignment="1">
      <alignment horizontal="center" vertical="center" wrapText="1"/>
    </xf>
    <xf numFmtId="0" fontId="5" fillId="0" borderId="0" xfId="0" applyFont="1" applyBorder="1" applyAlignment="1">
      <alignment horizontal="left" vertical="center" wrapText="1"/>
    </xf>
    <xf numFmtId="0" fontId="41" fillId="0" borderId="0" xfId="0" applyFont="1" applyAlignment="1">
      <alignment vertical="center"/>
    </xf>
    <xf numFmtId="1" fontId="2" fillId="19" borderId="0" xfId="0" applyNumberFormat="1" applyFont="1" applyFill="1" applyAlignment="1">
      <alignment vertical="center"/>
    </xf>
    <xf numFmtId="0" fontId="5" fillId="0" borderId="0" xfId="0" applyFont="1" applyBorder="1" applyAlignment="1">
      <alignment horizontal="center" vertical="center" wrapText="1"/>
    </xf>
    <xf numFmtId="0" fontId="8" fillId="0" borderId="31" xfId="0" applyNumberFormat="1" applyFont="1" applyBorder="1" applyAlignment="1">
      <alignment horizontal="center" vertical="center" wrapText="1"/>
    </xf>
    <xf numFmtId="1" fontId="22" fillId="20" borderId="32" xfId="0" applyNumberFormat="1" applyFont="1" applyFill="1" applyBorder="1" applyAlignment="1">
      <alignment horizontal="center" vertical="center"/>
    </xf>
    <xf numFmtId="0" fontId="4" fillId="5" borderId="7" xfId="0" applyFont="1" applyFill="1" applyBorder="1" applyAlignment="1">
      <alignment horizontal="left" vertical="center" wrapText="1"/>
    </xf>
    <xf numFmtId="0" fontId="3" fillId="5" borderId="7" xfId="0" applyFont="1" applyFill="1" applyBorder="1" applyAlignment="1">
      <alignment horizontal="left" vertical="center" wrapText="1"/>
    </xf>
    <xf numFmtId="0" fontId="8" fillId="5" borderId="7" xfId="0" applyFont="1" applyFill="1" applyBorder="1" applyAlignment="1">
      <alignment horizontal="left" vertical="center" wrapText="1"/>
    </xf>
    <xf numFmtId="1" fontId="22" fillId="12" borderId="32" xfId="0" applyNumberFormat="1" applyFont="1" applyFill="1" applyBorder="1" applyAlignment="1">
      <alignment horizontal="center" vertical="center"/>
    </xf>
    <xf numFmtId="0" fontId="2" fillId="5" borderId="0" xfId="0" applyFont="1" applyFill="1"/>
    <xf numFmtId="0" fontId="0" fillId="5" borderId="0" xfId="0" applyFill="1"/>
    <xf numFmtId="0" fontId="8" fillId="5" borderId="0" xfId="0" applyFont="1" applyFill="1" applyAlignment="1">
      <alignment horizontal="left" vertical="center" wrapText="1"/>
    </xf>
  </cellXfs>
  <cellStyles count="3">
    <cellStyle name="Lien hypertexte" xfId="1" builtinId="8"/>
    <cellStyle name="Normal" xfId="0" builtinId="0"/>
    <cellStyle name="Normal 2" xfId="2" xr:uid="{00000000-0005-0000-0000-000002000000}"/>
  </cellStyles>
  <dxfs count="3">
    <dxf>
      <fill>
        <patternFill>
          <bgColor theme="8" tint="0.59996337778862885"/>
        </patternFill>
      </fill>
    </dxf>
    <dxf>
      <fill>
        <patternFill>
          <bgColor theme="6" tint="0.59996337778862885"/>
        </patternFill>
      </fill>
    </dxf>
    <dxf>
      <fill>
        <patternFill>
          <bgColor theme="9" tint="0.59996337778862885"/>
        </patternFill>
      </fill>
    </dxf>
  </dxfs>
  <tableStyles count="0" defaultTableStyle="TableStyleMedium9" defaultPivotStyle="PivotStyleLight16"/>
  <colors>
    <mruColors>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25</xdr:col>
      <xdr:colOff>433916</xdr:colOff>
      <xdr:row>1</xdr:row>
      <xdr:rowOff>0</xdr:rowOff>
    </xdr:from>
    <xdr:to>
      <xdr:col>45</xdr:col>
      <xdr:colOff>105832</xdr:colOff>
      <xdr:row>59</xdr:row>
      <xdr:rowOff>999</xdr:rowOff>
    </xdr:to>
    <xdr:pic>
      <xdr:nvPicPr>
        <xdr:cNvPr id="6" name="Image 5">
          <a:extLst>
            <a:ext uri="{FF2B5EF4-FFF2-40B4-BE49-F238E27FC236}">
              <a16:creationId xmlns:a16="http://schemas.microsoft.com/office/drawing/2014/main" id="{DAF521AD-9795-90AF-989E-F8F815B875F7}"/>
            </a:ext>
          </a:extLst>
        </xdr:cNvPr>
        <xdr:cNvPicPr>
          <a:picLocks noChangeAspect="1"/>
        </xdr:cNvPicPr>
      </xdr:nvPicPr>
      <xdr:blipFill>
        <a:blip xmlns:r="http://schemas.openxmlformats.org/officeDocument/2006/relationships" r:embed="rId1"/>
        <a:stretch>
          <a:fillRect/>
        </a:stretch>
      </xdr:blipFill>
      <xdr:spPr>
        <a:xfrm>
          <a:off x="16594666" y="264583"/>
          <a:ext cx="14234583" cy="95471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0</xdr:colOff>
      <xdr:row>1</xdr:row>
      <xdr:rowOff>0</xdr:rowOff>
    </xdr:from>
    <xdr:to>
      <xdr:col>33</xdr:col>
      <xdr:colOff>220076</xdr:colOff>
      <xdr:row>9</xdr:row>
      <xdr:rowOff>20336</xdr:rowOff>
    </xdr:to>
    <xdr:pic>
      <xdr:nvPicPr>
        <xdr:cNvPr id="2" name="Image 1">
          <a:extLst>
            <a:ext uri="{FF2B5EF4-FFF2-40B4-BE49-F238E27FC236}">
              <a16:creationId xmlns:a16="http://schemas.microsoft.com/office/drawing/2014/main" id="{958B8A4D-94A9-E794-7561-7C7EB956F71D}"/>
            </a:ext>
          </a:extLst>
        </xdr:cNvPr>
        <xdr:cNvPicPr>
          <a:picLocks noChangeAspect="1"/>
        </xdr:cNvPicPr>
      </xdr:nvPicPr>
      <xdr:blipFill>
        <a:blip xmlns:r="http://schemas.openxmlformats.org/officeDocument/2006/relationships" r:embed="rId1"/>
        <a:stretch>
          <a:fillRect/>
        </a:stretch>
      </xdr:blipFill>
      <xdr:spPr>
        <a:xfrm>
          <a:off x="17928167" y="338667"/>
          <a:ext cx="7173326" cy="1629002"/>
        </a:xfrm>
        <a:prstGeom prst="rect">
          <a:avLst/>
        </a:prstGeom>
      </xdr:spPr>
    </xdr:pic>
    <xdr:clientData/>
  </xdr:twoCellAnchor>
  <xdr:twoCellAnchor editAs="oneCell">
    <xdr:from>
      <xdr:col>24</xdr:col>
      <xdr:colOff>21166</xdr:colOff>
      <xdr:row>11</xdr:row>
      <xdr:rowOff>10583</xdr:rowOff>
    </xdr:from>
    <xdr:to>
      <xdr:col>33</xdr:col>
      <xdr:colOff>212663</xdr:colOff>
      <xdr:row>25</xdr:row>
      <xdr:rowOff>74402</xdr:rowOff>
    </xdr:to>
    <xdr:pic>
      <xdr:nvPicPr>
        <xdr:cNvPr id="3" name="Image 2">
          <a:extLst>
            <a:ext uri="{FF2B5EF4-FFF2-40B4-BE49-F238E27FC236}">
              <a16:creationId xmlns:a16="http://schemas.microsoft.com/office/drawing/2014/main" id="{98B15B6F-D00D-EB75-67B1-4A11EA924AEE}"/>
            </a:ext>
          </a:extLst>
        </xdr:cNvPr>
        <xdr:cNvPicPr>
          <a:picLocks noChangeAspect="1"/>
        </xdr:cNvPicPr>
      </xdr:nvPicPr>
      <xdr:blipFill>
        <a:blip xmlns:r="http://schemas.openxmlformats.org/officeDocument/2006/relationships" r:embed="rId2"/>
        <a:stretch>
          <a:fillRect/>
        </a:stretch>
      </xdr:blipFill>
      <xdr:spPr>
        <a:xfrm>
          <a:off x="17271999" y="2106083"/>
          <a:ext cx="7144747" cy="2286319"/>
        </a:xfrm>
        <a:prstGeom prst="rect">
          <a:avLst/>
        </a:prstGeom>
      </xdr:spPr>
    </xdr:pic>
    <xdr:clientData/>
  </xdr:twoCellAnchor>
  <xdr:twoCellAnchor editAs="oneCell">
    <xdr:from>
      <xdr:col>24</xdr:col>
      <xdr:colOff>31750</xdr:colOff>
      <xdr:row>26</xdr:row>
      <xdr:rowOff>10583</xdr:rowOff>
    </xdr:from>
    <xdr:to>
      <xdr:col>33</xdr:col>
      <xdr:colOff>204194</xdr:colOff>
      <xdr:row>40</xdr:row>
      <xdr:rowOff>74402</xdr:rowOff>
    </xdr:to>
    <xdr:pic>
      <xdr:nvPicPr>
        <xdr:cNvPr id="4" name="Image 3">
          <a:extLst>
            <a:ext uri="{FF2B5EF4-FFF2-40B4-BE49-F238E27FC236}">
              <a16:creationId xmlns:a16="http://schemas.microsoft.com/office/drawing/2014/main" id="{401F7B2E-91E8-28DA-6D3C-915102AEB59A}"/>
            </a:ext>
          </a:extLst>
        </xdr:cNvPr>
        <xdr:cNvPicPr>
          <a:picLocks noChangeAspect="1"/>
        </xdr:cNvPicPr>
      </xdr:nvPicPr>
      <xdr:blipFill>
        <a:blip xmlns:r="http://schemas.openxmlformats.org/officeDocument/2006/relationships" r:embed="rId3"/>
        <a:stretch>
          <a:fillRect/>
        </a:stretch>
      </xdr:blipFill>
      <xdr:spPr>
        <a:xfrm>
          <a:off x="17282583" y="4487333"/>
          <a:ext cx="7125694" cy="2286319"/>
        </a:xfrm>
        <a:prstGeom prst="rect">
          <a:avLst/>
        </a:prstGeom>
      </xdr:spPr>
    </xdr:pic>
    <xdr:clientData/>
  </xdr:twoCellAnchor>
  <xdr:twoCellAnchor editAs="oneCell">
    <xdr:from>
      <xdr:col>24</xdr:col>
      <xdr:colOff>21167</xdr:colOff>
      <xdr:row>41</xdr:row>
      <xdr:rowOff>10583</xdr:rowOff>
    </xdr:from>
    <xdr:to>
      <xdr:col>33</xdr:col>
      <xdr:colOff>231717</xdr:colOff>
      <xdr:row>55</xdr:row>
      <xdr:rowOff>74402</xdr:rowOff>
    </xdr:to>
    <xdr:pic>
      <xdr:nvPicPr>
        <xdr:cNvPr id="5" name="Image 4">
          <a:extLst>
            <a:ext uri="{FF2B5EF4-FFF2-40B4-BE49-F238E27FC236}">
              <a16:creationId xmlns:a16="http://schemas.microsoft.com/office/drawing/2014/main" id="{804D654A-6217-C5C7-E2C6-04D97E7BE486}"/>
            </a:ext>
          </a:extLst>
        </xdr:cNvPr>
        <xdr:cNvPicPr>
          <a:picLocks noChangeAspect="1"/>
        </xdr:cNvPicPr>
      </xdr:nvPicPr>
      <xdr:blipFill>
        <a:blip xmlns:r="http://schemas.openxmlformats.org/officeDocument/2006/relationships" r:embed="rId4"/>
        <a:stretch>
          <a:fillRect/>
        </a:stretch>
      </xdr:blipFill>
      <xdr:spPr>
        <a:xfrm>
          <a:off x="17272000" y="6868583"/>
          <a:ext cx="7163800" cy="2286319"/>
        </a:xfrm>
        <a:prstGeom prst="rect">
          <a:avLst/>
        </a:prstGeom>
      </xdr:spPr>
    </xdr:pic>
    <xdr:clientData/>
  </xdr:twoCellAnchor>
  <xdr:twoCellAnchor editAs="oneCell">
    <xdr:from>
      <xdr:col>24</xdr:col>
      <xdr:colOff>21166</xdr:colOff>
      <xdr:row>56</xdr:row>
      <xdr:rowOff>21166</xdr:rowOff>
    </xdr:from>
    <xdr:to>
      <xdr:col>33</xdr:col>
      <xdr:colOff>231716</xdr:colOff>
      <xdr:row>83</xdr:row>
      <xdr:rowOff>21764</xdr:rowOff>
    </xdr:to>
    <xdr:pic>
      <xdr:nvPicPr>
        <xdr:cNvPr id="6" name="Image 5">
          <a:extLst>
            <a:ext uri="{FF2B5EF4-FFF2-40B4-BE49-F238E27FC236}">
              <a16:creationId xmlns:a16="http://schemas.microsoft.com/office/drawing/2014/main" id="{814D853D-8269-4888-9852-43B078A71553}"/>
            </a:ext>
          </a:extLst>
        </xdr:cNvPr>
        <xdr:cNvPicPr>
          <a:picLocks noChangeAspect="1"/>
        </xdr:cNvPicPr>
      </xdr:nvPicPr>
      <xdr:blipFill>
        <a:blip xmlns:r="http://schemas.openxmlformats.org/officeDocument/2006/relationships" r:embed="rId5"/>
        <a:stretch>
          <a:fillRect/>
        </a:stretch>
      </xdr:blipFill>
      <xdr:spPr>
        <a:xfrm>
          <a:off x="17271999" y="9260416"/>
          <a:ext cx="7163800" cy="42868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22</xdr:col>
      <xdr:colOff>323850</xdr:colOff>
      <xdr:row>0</xdr:row>
      <xdr:rowOff>285750</xdr:rowOff>
    </xdr:from>
    <xdr:to>
      <xdr:col>35</xdr:col>
      <xdr:colOff>163285</xdr:colOff>
      <xdr:row>27</xdr:row>
      <xdr:rowOff>133983</xdr:rowOff>
    </xdr:to>
    <xdr:pic>
      <xdr:nvPicPr>
        <xdr:cNvPr id="2" name="Image 1">
          <a:extLst>
            <a:ext uri="{FF2B5EF4-FFF2-40B4-BE49-F238E27FC236}">
              <a16:creationId xmlns:a16="http://schemas.microsoft.com/office/drawing/2014/main" id="{8246E627-A2CD-AB32-7FE5-38257D83D43B}"/>
            </a:ext>
          </a:extLst>
        </xdr:cNvPr>
        <xdr:cNvPicPr>
          <a:picLocks noChangeAspect="1"/>
        </xdr:cNvPicPr>
      </xdr:nvPicPr>
      <xdr:blipFill>
        <a:blip xmlns:r="http://schemas.openxmlformats.org/officeDocument/2006/relationships" r:embed="rId1"/>
        <a:stretch>
          <a:fillRect/>
        </a:stretch>
      </xdr:blipFill>
      <xdr:spPr>
        <a:xfrm>
          <a:off x="13754100" y="285750"/>
          <a:ext cx="9745435" cy="453453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www.veledepoca.com/wp-content/uploads/2023/09/classifica-per-stampa2023.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monacoclassicweek.com/resultat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manage2sail.com/en-US/event/RR2024"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www.ffvoile.net/ffv/sportif/ClmtCoureurFiche.asp?clid=1009029X" TargetMode="External"/><Relationship Id="rId2" Type="http://schemas.openxmlformats.org/officeDocument/2006/relationships/hyperlink" Target="http://www.ffvoile.net/ffv/sportif/ClmtCoureurFiche.asp?clid=0452910G" TargetMode="External"/><Relationship Id="rId1" Type="http://schemas.openxmlformats.org/officeDocument/2006/relationships/hyperlink" Target="http://www.ffvoile.net/ffv/sportif/ClmtCoureurFiche.asp?clid=1010340N" TargetMode="External"/><Relationship Id="rId6" Type="http://schemas.openxmlformats.org/officeDocument/2006/relationships/hyperlink" Target="https://www.racingrulesofsailing.org/documents/8663/event" TargetMode="External"/><Relationship Id="rId5" Type="http://schemas.openxmlformats.org/officeDocument/2006/relationships/hyperlink" Target="http://www.ffvoile.net/ffv/sportif/ClmtCoureurFiche.asp?clid=1013801T" TargetMode="External"/><Relationship Id="rId4" Type="http://schemas.openxmlformats.org/officeDocument/2006/relationships/hyperlink" Target="http://www.ffvoile.net/ffv/sportif/ClmtCoureurFiche.asp?clid=1207352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ffvoile.net/ffv/sportif/ClmtCoureurFiche.asp?clid=1010340N" TargetMode="External"/><Relationship Id="rId13" Type="http://schemas.openxmlformats.org/officeDocument/2006/relationships/hyperlink" Target="http://www.ffvoile.net/ffv/sportif/ClmtCoureurFiche.asp?clid=0777490L" TargetMode="External"/><Relationship Id="rId3" Type="http://schemas.openxmlformats.org/officeDocument/2006/relationships/hyperlink" Target="http://www.ffvoile.net/ffv/sportif/ClmtCoureurFiche.asp?clid=1009029X" TargetMode="External"/><Relationship Id="rId7" Type="http://schemas.openxmlformats.org/officeDocument/2006/relationships/hyperlink" Target="https://www.voilesdantibes.com/wp-content/uploads/2024/06/Resultats-Generaux-2024.pdf" TargetMode="External"/><Relationship Id="rId12" Type="http://schemas.openxmlformats.org/officeDocument/2006/relationships/hyperlink" Target="http://www.ffvoile.net/ffv/sportif/ClmtCoureurFiche.asp?clid=1013801T" TargetMode="External"/><Relationship Id="rId2" Type="http://schemas.openxmlformats.org/officeDocument/2006/relationships/hyperlink" Target="http://www.ffvoile.net/ffv/sportif/ClmtCoureurFiche.asp?clid=0777490L" TargetMode="External"/><Relationship Id="rId1" Type="http://schemas.openxmlformats.org/officeDocument/2006/relationships/hyperlink" Target="http://www.ffvoile.net/ffv/sportif/ClmtCoureurFiche.asp?clid=1010340N" TargetMode="External"/><Relationship Id="rId6" Type="http://schemas.openxmlformats.org/officeDocument/2006/relationships/hyperlink" Target="http://www.ffvoile.net/ffv/sportif/ClmtCoureurFiche.asp?clid=0777490L" TargetMode="External"/><Relationship Id="rId11" Type="http://schemas.openxmlformats.org/officeDocument/2006/relationships/hyperlink" Target="http://www.ffvoile.net/ffv/sportif/ClmtCoureurFiche.asp?clid=1038937B" TargetMode="External"/><Relationship Id="rId5" Type="http://schemas.openxmlformats.org/officeDocument/2006/relationships/hyperlink" Target="http://www.ffvoile.net/ffv/sportif/ClmtCoureurFiche.asp?clid=1013801T" TargetMode="External"/><Relationship Id="rId15" Type="http://schemas.openxmlformats.org/officeDocument/2006/relationships/drawing" Target="../drawings/drawing1.xml"/><Relationship Id="rId10" Type="http://schemas.openxmlformats.org/officeDocument/2006/relationships/hyperlink" Target="http://www.ffvoile.net/ffv/sportif/ClmtCoureurFiche.asp?clid=1009029X" TargetMode="External"/><Relationship Id="rId4" Type="http://schemas.openxmlformats.org/officeDocument/2006/relationships/hyperlink" Target="http://www.ffvoile.net/ffv/sportif/ClmtCoureurFiche.asp?clid=1038937B" TargetMode="External"/><Relationship Id="rId9" Type="http://schemas.openxmlformats.org/officeDocument/2006/relationships/hyperlink" Target="http://www.ffvoile.net/ffv/sportif/ClmtCoureurFiche.asp?clid=0777490L"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argentariosailingweek.it/classifiche/" TargetMode="External"/><Relationship Id="rId2" Type="http://schemas.openxmlformats.org/officeDocument/2006/relationships/hyperlink" Target="http://www.ffvoile.net/ffv/sportif/ClmtCoureurFiche.asp?clid=1038937B" TargetMode="External"/><Relationship Id="rId1" Type="http://schemas.openxmlformats.org/officeDocument/2006/relationships/hyperlink" Target="http://www.ffvoile.net/ffv/sportif/ClmtCoureurFiche.asp?clid=1010340N"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hyperlink" Target="http://www.ffvoile.net/ffv/sportif/ClmtCoureurFiche.asp?clid=1038937B" TargetMode="External"/><Relationship Id="rId2" Type="http://schemas.openxmlformats.org/officeDocument/2006/relationships/hyperlink" Target="http://www.ffvoile.net/ffv/sportif/ClmtCoureurFiche.asp?clid=1009029X" TargetMode="External"/><Relationship Id="rId1" Type="http://schemas.openxmlformats.org/officeDocument/2006/relationships/hyperlink" Target="http://www.ffvoile.net/ffv/sportif/ClmtCoureurFiche.asp?clid=0777490L" TargetMode="External"/><Relationship Id="rId5" Type="http://schemas.openxmlformats.org/officeDocument/2006/relationships/hyperlink" Target="https://www.velaclasicamallorca.com/resultados" TargetMode="External"/><Relationship Id="rId4" Type="http://schemas.openxmlformats.org/officeDocument/2006/relationships/hyperlink" Target="http://www.ffvoile.net/ffv/sportif/ClmtCoureurFiche.asp?clid=0777490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ffvoile.net/ffv/sportif/ClmtCoureurFiche.asp?clid=1038937B" TargetMode="External"/><Relationship Id="rId2" Type="http://schemas.openxmlformats.org/officeDocument/2006/relationships/hyperlink" Target="http://www.ffvoile.net/ffv/sportif/ClmtCoureurFiche.asp?clid=1009029X" TargetMode="External"/><Relationship Id="rId1" Type="http://schemas.openxmlformats.org/officeDocument/2006/relationships/hyperlink" Target="http://www.ffvoile.net/ffv/sportif/ClmtCoureurFiche.asp?clid=0777490L" TargetMode="External"/><Relationship Id="rId5" Type="http://schemas.openxmlformats.org/officeDocument/2006/relationships/hyperlink" Target="https://www.velaclasicamenorca.com/resultados.php?ln=sp" TargetMode="External"/><Relationship Id="rId4" Type="http://schemas.openxmlformats.org/officeDocument/2006/relationships/hyperlink" Target="http://www.ffvoile.net/ffv/sportif/ClmtCoureurFiche.asp?clid=0777490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ffvoile.net/ffv/sportif/ClmtCoureurFiche.asp?clid=1009029X" TargetMode="External"/><Relationship Id="rId2" Type="http://schemas.openxmlformats.org/officeDocument/2006/relationships/hyperlink" Target="http://www.ffvoile.net/ffv/sportif/ClmtCoureurFiche.asp?clid=0777490L" TargetMode="External"/><Relationship Id="rId1" Type="http://schemas.openxmlformats.org/officeDocument/2006/relationships/hyperlink" Target="http://www.ffvoile.net/ffv/sportif/ClmtCoureurFiche.asp?clid=1010340N" TargetMode="External"/><Relationship Id="rId6" Type="http://schemas.openxmlformats.org/officeDocument/2006/relationships/hyperlink" Target="https://www.puigvelaclassica.com/the-results/" TargetMode="External"/><Relationship Id="rId5" Type="http://schemas.openxmlformats.org/officeDocument/2006/relationships/hyperlink" Target="http://www.ffvoile.net/ffv/sportif/ClmtCoureurFiche.asp?clid=0777490L" TargetMode="External"/><Relationship Id="rId4" Type="http://schemas.openxmlformats.org/officeDocument/2006/relationships/hyperlink" Target="http://www.ffvoile.net/ffv/sportif/ClmtCoureurFiche.asp?clid=1038937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zoomScale="85" zoomScaleNormal="85" workbookViewId="0">
      <selection activeCell="B1" sqref="B1"/>
    </sheetView>
  </sheetViews>
  <sheetFormatPr baseColWidth="10" defaultColWidth="7" defaultRowHeight="20.25" customHeight="1" x14ac:dyDescent="0.2"/>
  <cols>
    <col min="1" max="1" width="5.140625" style="1" customWidth="1"/>
    <col min="2" max="16384" width="7" style="1"/>
  </cols>
  <sheetData>
    <row r="1" spans="1:18" ht="42.75" customHeight="1" x14ac:dyDescent="0.2">
      <c r="F1" s="33" t="s">
        <v>787</v>
      </c>
    </row>
    <row r="2" spans="1:18" s="32" customFormat="1" ht="21.75" customHeight="1" x14ac:dyDescent="0.2">
      <c r="A2" s="31" t="s">
        <v>790</v>
      </c>
    </row>
    <row r="3" spans="1:18" s="32" customFormat="1" ht="21.75" customHeight="1" x14ac:dyDescent="0.2">
      <c r="A3" s="31" t="s">
        <v>150</v>
      </c>
    </row>
    <row r="4" spans="1:18" s="32" customFormat="1" ht="21.75" customHeight="1" x14ac:dyDescent="0.2">
      <c r="A4" s="31" t="s">
        <v>788</v>
      </c>
    </row>
    <row r="5" spans="1:18" s="32" customFormat="1" ht="27.75" customHeight="1" x14ac:dyDescent="0.2">
      <c r="A5" s="31"/>
    </row>
    <row r="6" spans="1:18" ht="20.25" customHeight="1" x14ac:dyDescent="0.2">
      <c r="A6" s="284" t="s">
        <v>7</v>
      </c>
      <c r="B6" s="285"/>
      <c r="C6" s="288" t="s">
        <v>9</v>
      </c>
      <c r="D6" s="288"/>
      <c r="E6" s="288"/>
      <c r="F6" s="288"/>
      <c r="G6" s="288"/>
      <c r="H6" s="288"/>
      <c r="I6" s="288"/>
      <c r="J6" s="288"/>
      <c r="K6" s="288"/>
      <c r="L6" s="288"/>
      <c r="M6" s="288"/>
      <c r="N6" s="288"/>
      <c r="O6" s="288"/>
      <c r="P6" s="288"/>
      <c r="Q6" s="288"/>
      <c r="R6" s="288"/>
    </row>
    <row r="7" spans="1:18" ht="20.25" customHeight="1" x14ac:dyDescent="0.2">
      <c r="A7" s="286"/>
      <c r="B7" s="287"/>
      <c r="C7" s="6">
        <v>1</v>
      </c>
      <c r="D7" s="6">
        <v>2</v>
      </c>
      <c r="E7" s="6">
        <v>3</v>
      </c>
      <c r="F7" s="6">
        <v>4</v>
      </c>
      <c r="G7" s="6">
        <v>5</v>
      </c>
      <c r="H7" s="6">
        <v>6</v>
      </c>
      <c r="I7" s="6">
        <v>7</v>
      </c>
      <c r="J7" s="6">
        <v>8</v>
      </c>
      <c r="K7" s="6">
        <v>9</v>
      </c>
      <c r="L7" s="6">
        <v>10</v>
      </c>
      <c r="M7" s="6">
        <v>11</v>
      </c>
      <c r="N7" s="6">
        <v>12</v>
      </c>
      <c r="O7" s="6">
        <v>13</v>
      </c>
      <c r="P7" s="6">
        <v>14</v>
      </c>
      <c r="Q7" s="6">
        <v>15</v>
      </c>
      <c r="R7" s="6">
        <v>16</v>
      </c>
    </row>
    <row r="8" spans="1:18" ht="20.25" customHeight="1" x14ac:dyDescent="0.2">
      <c r="A8" s="289" t="s">
        <v>10</v>
      </c>
      <c r="B8" s="6">
        <v>1</v>
      </c>
      <c r="C8" s="114">
        <f>100*((C$7-$B8+1)/C$7)+50*(LOG(C$7/$B8))</f>
        <v>100</v>
      </c>
      <c r="D8" s="115">
        <f t="shared" ref="D8:R23" si="0">100*((D$7-$B8+1)/D$7)+50*(LOG(D$7/$B8))</f>
        <v>115.05149978319906</v>
      </c>
      <c r="E8" s="100">
        <f t="shared" si="0"/>
        <v>123.85606273598313</v>
      </c>
      <c r="F8" s="99">
        <f t="shared" si="0"/>
        <v>130.10299956639813</v>
      </c>
      <c r="G8" s="99">
        <f t="shared" si="0"/>
        <v>134.94850021680094</v>
      </c>
      <c r="H8" s="99">
        <f t="shared" si="0"/>
        <v>138.90756251918219</v>
      </c>
      <c r="I8" s="100">
        <f t="shared" si="0"/>
        <v>142.25490200071283</v>
      </c>
      <c r="J8" s="99">
        <f t="shared" si="0"/>
        <v>145.15449934959719</v>
      </c>
      <c r="K8" s="99">
        <f t="shared" si="0"/>
        <v>147.71212547196626</v>
      </c>
      <c r="L8" s="99">
        <f t="shared" si="0"/>
        <v>150</v>
      </c>
      <c r="M8" s="99">
        <f t="shared" si="0"/>
        <v>152.06963425791125</v>
      </c>
      <c r="N8" s="99">
        <f t="shared" si="0"/>
        <v>153.95906230238126</v>
      </c>
      <c r="O8" s="99">
        <f t="shared" si="0"/>
        <v>155.69716761534184</v>
      </c>
      <c r="P8" s="99">
        <f t="shared" si="0"/>
        <v>157.30640178391189</v>
      </c>
      <c r="Q8" s="99">
        <f t="shared" si="0"/>
        <v>158.80456295278407</v>
      </c>
      <c r="R8" s="101">
        <f t="shared" si="0"/>
        <v>160.20599913279625</v>
      </c>
    </row>
    <row r="9" spans="1:18" ht="20.25" customHeight="1" x14ac:dyDescent="0.2">
      <c r="A9" s="289"/>
      <c r="B9" s="6">
        <v>2</v>
      </c>
      <c r="C9" s="7"/>
      <c r="D9" s="116">
        <f t="shared" si="0"/>
        <v>50</v>
      </c>
      <c r="E9" s="103">
        <f t="shared" si="0"/>
        <v>75.471229619450725</v>
      </c>
      <c r="F9" s="102">
        <f t="shared" si="0"/>
        <v>90.051499783199063</v>
      </c>
      <c r="G9" s="102">
        <f t="shared" si="0"/>
        <v>99.897000433601875</v>
      </c>
      <c r="H9" s="102">
        <f t="shared" si="0"/>
        <v>107.18939606931647</v>
      </c>
      <c r="I9" s="103">
        <f t="shared" si="0"/>
        <v>112.91768793179949</v>
      </c>
      <c r="J9" s="102">
        <f t="shared" si="0"/>
        <v>117.60299956639813</v>
      </c>
      <c r="K9" s="102">
        <f t="shared" si="0"/>
        <v>121.54951457765607</v>
      </c>
      <c r="L9" s="102">
        <f t="shared" si="0"/>
        <v>124.94850021680094</v>
      </c>
      <c r="M9" s="102">
        <f t="shared" si="0"/>
        <v>127.92722538380309</v>
      </c>
      <c r="N9" s="102">
        <f t="shared" si="0"/>
        <v>130.57422918584882</v>
      </c>
      <c r="O9" s="102">
        <f t="shared" si="0"/>
        <v>132.95336013983507</v>
      </c>
      <c r="P9" s="102">
        <f t="shared" si="0"/>
        <v>135.11204485785569</v>
      </c>
      <c r="Q9" s="102">
        <f t="shared" si="0"/>
        <v>137.08639650291832</v>
      </c>
      <c r="R9" s="104">
        <f t="shared" si="0"/>
        <v>138.90449934959719</v>
      </c>
    </row>
    <row r="10" spans="1:18" ht="20.25" customHeight="1" x14ac:dyDescent="0.2">
      <c r="A10" s="289"/>
      <c r="B10" s="6">
        <v>3</v>
      </c>
      <c r="C10" s="7"/>
      <c r="D10" s="8"/>
      <c r="E10" s="102">
        <f t="shared" si="0"/>
        <v>33.333333333333329</v>
      </c>
      <c r="F10" s="102">
        <f t="shared" si="0"/>
        <v>56.246936830414995</v>
      </c>
      <c r="G10" s="102">
        <f t="shared" si="0"/>
        <v>71.092437480817821</v>
      </c>
      <c r="H10" s="102">
        <f t="shared" si="0"/>
        <v>81.71816644986572</v>
      </c>
      <c r="I10" s="102">
        <f t="shared" si="0"/>
        <v>89.827410693301147</v>
      </c>
      <c r="J10" s="102">
        <f t="shared" si="0"/>
        <v>96.298436613614058</v>
      </c>
      <c r="K10" s="102">
        <f t="shared" si="0"/>
        <v>101.6338405137609</v>
      </c>
      <c r="L10" s="102">
        <f t="shared" si="0"/>
        <v>106.14393726401688</v>
      </c>
      <c r="M10" s="102">
        <f t="shared" si="0"/>
        <v>110.03175334010996</v>
      </c>
      <c r="N10" s="102">
        <f t="shared" si="0"/>
        <v>113.43633289973147</v>
      </c>
      <c r="O10" s="102">
        <f t="shared" si="0"/>
        <v>116.45648949474332</v>
      </c>
      <c r="P10" s="102">
        <f t="shared" si="0"/>
        <v>119.16462476221449</v>
      </c>
      <c r="Q10" s="102">
        <f t="shared" si="0"/>
        <v>121.61516688346762</v>
      </c>
      <c r="R10" s="104">
        <f t="shared" si="0"/>
        <v>123.84993639681312</v>
      </c>
    </row>
    <row r="11" spans="1:18" ht="20.25" customHeight="1" x14ac:dyDescent="0.2">
      <c r="A11" s="289"/>
      <c r="B11" s="6">
        <v>4</v>
      </c>
      <c r="C11" s="7"/>
      <c r="D11" s="8"/>
      <c r="E11" s="8"/>
      <c r="F11" s="102">
        <f t="shared" si="0"/>
        <v>25</v>
      </c>
      <c r="G11" s="102">
        <f t="shared" si="0"/>
        <v>44.845500650402819</v>
      </c>
      <c r="H11" s="102">
        <f t="shared" si="0"/>
        <v>58.80456295278406</v>
      </c>
      <c r="I11" s="102">
        <f t="shared" si="0"/>
        <v>69.29475957717186</v>
      </c>
      <c r="J11" s="102">
        <f t="shared" si="0"/>
        <v>77.551499783199063</v>
      </c>
      <c r="K11" s="102">
        <f t="shared" si="0"/>
        <v>84.275792572234778</v>
      </c>
      <c r="L11" s="102">
        <f t="shared" si="0"/>
        <v>89.897000433601875</v>
      </c>
      <c r="M11" s="102">
        <f t="shared" si="0"/>
        <v>94.693907418785869</v>
      </c>
      <c r="N11" s="102">
        <f t="shared" si="0"/>
        <v>98.85606273598313</v>
      </c>
      <c r="O11" s="102">
        <f t="shared" si="0"/>
        <v>102.51724497202065</v>
      </c>
      <c r="P11" s="102">
        <f t="shared" si="0"/>
        <v>105.77483078894235</v>
      </c>
      <c r="Q11" s="102">
        <f t="shared" si="0"/>
        <v>108.70156338638594</v>
      </c>
      <c r="R11" s="104">
        <f t="shared" si="0"/>
        <v>111.35299956639813</v>
      </c>
    </row>
    <row r="12" spans="1:18" ht="20.25" customHeight="1" x14ac:dyDescent="0.2">
      <c r="A12" s="289"/>
      <c r="B12" s="6">
        <v>5</v>
      </c>
      <c r="C12" s="7"/>
      <c r="D12" s="8"/>
      <c r="E12" s="8"/>
      <c r="F12" s="8"/>
      <c r="G12" s="102">
        <f t="shared" si="0"/>
        <v>20</v>
      </c>
      <c r="H12" s="102">
        <f t="shared" si="0"/>
        <v>37.29239563571457</v>
      </c>
      <c r="I12" s="102">
        <f t="shared" si="0"/>
        <v>50.163544641054756</v>
      </c>
      <c r="J12" s="102">
        <f t="shared" si="0"/>
        <v>60.205999132796236</v>
      </c>
      <c r="K12" s="102">
        <f t="shared" si="0"/>
        <v>68.319180810720866</v>
      </c>
      <c r="L12" s="102">
        <f t="shared" si="0"/>
        <v>75.051499783199063</v>
      </c>
      <c r="M12" s="102">
        <f t="shared" si="0"/>
        <v>80.75749767747395</v>
      </c>
      <c r="N12" s="102">
        <f t="shared" si="0"/>
        <v>85.677228752246961</v>
      </c>
      <c r="O12" s="102">
        <f t="shared" si="0"/>
        <v>89.979436629310129</v>
      </c>
      <c r="P12" s="102">
        <f t="shared" si="0"/>
        <v>93.786472995682388</v>
      </c>
      <c r="Q12" s="102">
        <f t="shared" si="0"/>
        <v>97.189396069316444</v>
      </c>
      <c r="R12" s="104">
        <f t="shared" si="0"/>
        <v>100.2574989159953</v>
      </c>
    </row>
    <row r="13" spans="1:18" ht="20.25" customHeight="1" x14ac:dyDescent="0.2">
      <c r="A13" s="289"/>
      <c r="B13" s="6">
        <v>6</v>
      </c>
      <c r="C13" s="7"/>
      <c r="D13" s="8"/>
      <c r="E13" s="8"/>
      <c r="F13" s="8"/>
      <c r="G13" s="8"/>
      <c r="H13" s="102">
        <f t="shared" si="0"/>
        <v>16.666666666666664</v>
      </c>
      <c r="I13" s="102">
        <f t="shared" si="0"/>
        <v>31.91876805295923</v>
      </c>
      <c r="J13" s="102">
        <f t="shared" si="0"/>
        <v>43.746936830414995</v>
      </c>
      <c r="K13" s="102">
        <f t="shared" si="0"/>
        <v>53.249007397228503</v>
      </c>
      <c r="L13" s="102">
        <f t="shared" si="0"/>
        <v>61.092437480817821</v>
      </c>
      <c r="M13" s="102">
        <f t="shared" si="0"/>
        <v>67.707526284183615</v>
      </c>
      <c r="N13" s="102">
        <f t="shared" si="0"/>
        <v>73.384833116532391</v>
      </c>
      <c r="O13" s="102">
        <f t="shared" si="0"/>
        <v>78.328066634621194</v>
      </c>
      <c r="P13" s="102">
        <f t="shared" si="0"/>
        <v>82.684553550444008</v>
      </c>
      <c r="Q13" s="102">
        <f t="shared" si="0"/>
        <v>86.563667100268532</v>
      </c>
      <c r="R13" s="104">
        <f t="shared" si="0"/>
        <v>90.048436613614058</v>
      </c>
    </row>
    <row r="14" spans="1:18" ht="20.25" customHeight="1" x14ac:dyDescent="0.2">
      <c r="A14" s="289"/>
      <c r="B14" s="6">
        <v>7</v>
      </c>
      <c r="C14" s="7"/>
      <c r="D14" s="8"/>
      <c r="E14" s="8"/>
      <c r="F14" s="8"/>
      <c r="G14" s="8"/>
      <c r="H14" s="8"/>
      <c r="I14" s="102">
        <f t="shared" si="0"/>
        <v>14.285714285714285</v>
      </c>
      <c r="J14" s="102">
        <f t="shared" si="0"/>
        <v>27.899597348884335</v>
      </c>
      <c r="K14" s="102">
        <f t="shared" si="0"/>
        <v>38.790556804586728</v>
      </c>
      <c r="L14" s="102">
        <f t="shared" si="0"/>
        <v>47.745097999287161</v>
      </c>
      <c r="M14" s="102">
        <f t="shared" si="0"/>
        <v>55.269277711743861</v>
      </c>
      <c r="N14" s="102">
        <f t="shared" si="0"/>
        <v>61.704160301668395</v>
      </c>
      <c r="O14" s="102">
        <f t="shared" si="0"/>
        <v>67.288419460782848</v>
      </c>
      <c r="P14" s="102">
        <f t="shared" si="0"/>
        <v>72.194356926056201</v>
      </c>
      <c r="Q14" s="102">
        <f t="shared" si="0"/>
        <v>76.549660952071221</v>
      </c>
      <c r="R14" s="104">
        <f t="shared" si="0"/>
        <v>80.45109713208339</v>
      </c>
    </row>
    <row r="15" spans="1:18" ht="20.25" customHeight="1" x14ac:dyDescent="0.2">
      <c r="A15" s="289"/>
      <c r="B15" s="6">
        <v>8</v>
      </c>
      <c r="C15" s="7"/>
      <c r="D15" s="8"/>
      <c r="E15" s="8"/>
      <c r="F15" s="8"/>
      <c r="G15" s="8"/>
      <c r="H15" s="8"/>
      <c r="I15" s="8"/>
      <c r="J15" s="102">
        <f t="shared" si="0"/>
        <v>12.5</v>
      </c>
      <c r="K15" s="102">
        <f t="shared" si="0"/>
        <v>24.779848344591286</v>
      </c>
      <c r="L15" s="102">
        <f t="shared" si="0"/>
        <v>34.845500650402819</v>
      </c>
      <c r="M15" s="102">
        <f t="shared" si="0"/>
        <v>43.27877127195044</v>
      </c>
      <c r="N15" s="102">
        <f t="shared" si="0"/>
        <v>50.471229619450732</v>
      </c>
      <c r="O15" s="102">
        <f t="shared" si="0"/>
        <v>56.696514419590812</v>
      </c>
      <c r="P15" s="102">
        <f t="shared" si="0"/>
        <v>62.151902434314721</v>
      </c>
      <c r="Q15" s="102">
        <f t="shared" si="0"/>
        <v>66.983396936520222</v>
      </c>
      <c r="R15" s="104">
        <f t="shared" si="0"/>
        <v>71.301499783199063</v>
      </c>
    </row>
    <row r="16" spans="1:18" ht="20.25" customHeight="1" x14ac:dyDescent="0.2">
      <c r="A16" s="289"/>
      <c r="B16" s="6">
        <v>9</v>
      </c>
      <c r="C16" s="7"/>
      <c r="D16" s="15"/>
      <c r="E16" s="8"/>
      <c r="F16" s="8"/>
      <c r="G16" s="8"/>
      <c r="H16" s="8"/>
      <c r="I16" s="8"/>
      <c r="J16" s="8"/>
      <c r="K16" s="102">
        <f t="shared" si="0"/>
        <v>11.111111111111111</v>
      </c>
      <c r="L16" s="102">
        <f t="shared" si="0"/>
        <v>22.287874528033758</v>
      </c>
      <c r="M16" s="102">
        <f t="shared" si="0"/>
        <v>31.630236058672281</v>
      </c>
      <c r="N16" s="102">
        <f t="shared" si="0"/>
        <v>39.580270163748324</v>
      </c>
      <c r="O16" s="102">
        <f t="shared" si="0"/>
        <v>46.446580604914061</v>
      </c>
      <c r="P16" s="102">
        <f t="shared" si="0"/>
        <v>52.45141916908851</v>
      </c>
      <c r="Q16" s="102">
        <f t="shared" si="0"/>
        <v>57.759104147484486</v>
      </c>
      <c r="R16" s="104">
        <f t="shared" si="0"/>
        <v>62.493873660829991</v>
      </c>
    </row>
    <row r="17" spans="1:18" ht="20.25" customHeight="1" x14ac:dyDescent="0.2">
      <c r="A17" s="289"/>
      <c r="B17" s="6">
        <v>10</v>
      </c>
      <c r="C17" s="7"/>
      <c r="D17" s="16"/>
      <c r="E17" s="9"/>
      <c r="F17" s="9"/>
      <c r="G17" s="9"/>
      <c r="H17" s="9"/>
      <c r="I17" s="9"/>
      <c r="J17" s="9"/>
      <c r="K17" s="8"/>
      <c r="L17" s="102">
        <f t="shared" si="0"/>
        <v>10</v>
      </c>
      <c r="M17" s="102">
        <f t="shared" si="0"/>
        <v>20.251452439729437</v>
      </c>
      <c r="N17" s="102">
        <f t="shared" si="0"/>
        <v>28.959062302381241</v>
      </c>
      <c r="O17" s="102">
        <f t="shared" si="0"/>
        <v>36.466398384572607</v>
      </c>
      <c r="P17" s="102">
        <f t="shared" si="0"/>
        <v>43.020687498197617</v>
      </c>
      <c r="Q17" s="102">
        <f t="shared" si="0"/>
        <v>48.80456295278406</v>
      </c>
      <c r="R17" s="104">
        <f t="shared" si="0"/>
        <v>53.955999132796236</v>
      </c>
    </row>
    <row r="18" spans="1:18" ht="20.25" customHeight="1" x14ac:dyDescent="0.2">
      <c r="A18" s="289"/>
      <c r="B18" s="6">
        <v>11</v>
      </c>
      <c r="C18" s="7"/>
      <c r="D18" s="290" t="s">
        <v>8</v>
      </c>
      <c r="E18" s="291"/>
      <c r="F18" s="291"/>
      <c r="G18" s="291"/>
      <c r="H18" s="291"/>
      <c r="I18" s="291"/>
      <c r="J18" s="292"/>
      <c r="K18" s="8"/>
      <c r="L18" s="8"/>
      <c r="M18" s="102">
        <f t="shared" si="0"/>
        <v>9.0909090909090917</v>
      </c>
      <c r="N18" s="102">
        <f t="shared" si="0"/>
        <v>18.556094711136652</v>
      </c>
      <c r="O18" s="102">
        <f t="shared" si="0"/>
        <v>26.704456434353663</v>
      </c>
      <c r="P18" s="102">
        <f t="shared" si="0"/>
        <v>33.808196097429217</v>
      </c>
      <c r="Q18" s="102">
        <f t="shared" si="0"/>
        <v>40.068262028206135</v>
      </c>
      <c r="R18" s="104">
        <f t="shared" si="0"/>
        <v>45.63636487488499</v>
      </c>
    </row>
    <row r="19" spans="1:18" ht="20.25" customHeight="1" x14ac:dyDescent="0.2">
      <c r="A19" s="289"/>
      <c r="B19" s="6">
        <v>12</v>
      </c>
      <c r="C19" s="7"/>
      <c r="D19" s="293" t="s">
        <v>99</v>
      </c>
      <c r="E19" s="294"/>
      <c r="F19" s="294"/>
      <c r="G19" s="294"/>
      <c r="H19" s="294"/>
      <c r="I19" s="294"/>
      <c r="J19" s="295"/>
      <c r="K19" s="8"/>
      <c r="L19" s="8"/>
      <c r="M19" s="8"/>
      <c r="N19" s="102">
        <f t="shared" si="0"/>
        <v>8.3333333333333321</v>
      </c>
      <c r="O19" s="102">
        <f t="shared" si="0"/>
        <v>17.122720697575982</v>
      </c>
      <c r="P19" s="102">
        <f t="shared" si="0"/>
        <v>24.775910910102088</v>
      </c>
      <c r="Q19" s="102">
        <f t="shared" si="0"/>
        <v>31.51216731706949</v>
      </c>
      <c r="R19" s="104">
        <f t="shared" si="0"/>
        <v>37.496936830414995</v>
      </c>
    </row>
    <row r="20" spans="1:18" ht="20.25" customHeight="1" x14ac:dyDescent="0.2">
      <c r="A20" s="289"/>
      <c r="B20" s="6">
        <v>13</v>
      </c>
      <c r="C20" s="7"/>
      <c r="K20" s="8"/>
      <c r="L20" s="8"/>
      <c r="M20" s="8"/>
      <c r="N20" s="8"/>
      <c r="O20" s="102">
        <f t="shared" si="0"/>
        <v>7.6923076923076925</v>
      </c>
      <c r="P20" s="102">
        <f t="shared" si="0"/>
        <v>15.894948454284346</v>
      </c>
      <c r="Q20" s="102">
        <f t="shared" si="0"/>
        <v>23.10739533744222</v>
      </c>
      <c r="R20" s="104">
        <f t="shared" si="0"/>
        <v>29.508831517454404</v>
      </c>
    </row>
    <row r="21" spans="1:18" ht="20.25" customHeight="1" x14ac:dyDescent="0.2">
      <c r="A21" s="289"/>
      <c r="B21" s="6">
        <v>14</v>
      </c>
      <c r="C21" s="7"/>
      <c r="D21" s="112" t="s">
        <v>154</v>
      </c>
      <c r="E21" s="3"/>
      <c r="F21" s="3"/>
      <c r="G21" s="3"/>
      <c r="H21" s="3"/>
      <c r="I21" s="3"/>
      <c r="J21" s="4"/>
      <c r="K21" s="8"/>
      <c r="L21" s="8"/>
      <c r="M21" s="8"/>
      <c r="N21" s="8"/>
      <c r="O21" s="14"/>
      <c r="P21" s="102">
        <f t="shared" si="0"/>
        <v>7.1428571428571423</v>
      </c>
      <c r="Q21" s="102">
        <f t="shared" si="0"/>
        <v>14.831494502205494</v>
      </c>
      <c r="R21" s="104">
        <f t="shared" si="0"/>
        <v>21.649597348884335</v>
      </c>
    </row>
    <row r="22" spans="1:18" ht="20.25" customHeight="1" x14ac:dyDescent="0.2">
      <c r="A22" s="289"/>
      <c r="B22" s="6">
        <v>15</v>
      </c>
      <c r="C22" s="10"/>
      <c r="D22" s="111" t="s">
        <v>129</v>
      </c>
      <c r="E22" s="2"/>
      <c r="F22" s="2"/>
      <c r="G22" s="2"/>
      <c r="H22" s="2"/>
      <c r="I22" s="2"/>
      <c r="J22" s="5"/>
      <c r="K22" s="12"/>
      <c r="L22" s="12"/>
      <c r="M22" s="12"/>
      <c r="N22" s="12"/>
      <c r="O22" s="12"/>
      <c r="P22" s="12"/>
      <c r="Q22" s="102">
        <f t="shared" si="0"/>
        <v>6.666666666666667</v>
      </c>
      <c r="R22" s="104">
        <f t="shared" si="0"/>
        <v>13.901436180012176</v>
      </c>
    </row>
    <row r="23" spans="1:18" ht="20.25" customHeight="1" x14ac:dyDescent="0.2">
      <c r="A23" s="289"/>
      <c r="B23" s="6">
        <v>16</v>
      </c>
      <c r="C23" s="11"/>
      <c r="D23" s="2"/>
      <c r="E23" s="2"/>
      <c r="F23" s="2"/>
      <c r="G23" s="2"/>
      <c r="H23" s="2"/>
      <c r="I23" s="2"/>
      <c r="J23" s="2"/>
      <c r="K23" s="13"/>
      <c r="L23" s="13"/>
      <c r="M23" s="13"/>
      <c r="N23" s="13"/>
      <c r="O23" s="13"/>
      <c r="P23" s="113" t="s">
        <v>131</v>
      </c>
      <c r="Q23" s="13"/>
      <c r="R23" s="105">
        <f t="shared" si="0"/>
        <v>6.25</v>
      </c>
    </row>
    <row r="26" spans="1:18" ht="20.25" customHeight="1" x14ac:dyDescent="0.2">
      <c r="A26" s="284" t="s">
        <v>663</v>
      </c>
      <c r="B26" s="285"/>
      <c r="C26" s="288" t="s">
        <v>662</v>
      </c>
      <c r="D26" s="288"/>
      <c r="E26" s="288"/>
      <c r="F26" s="288"/>
      <c r="G26" s="288"/>
      <c r="H26" s="288"/>
      <c r="I26" s="288"/>
      <c r="J26" s="288"/>
      <c r="K26" s="288"/>
      <c r="L26" s="288"/>
      <c r="M26" s="288"/>
      <c r="N26" s="288"/>
      <c r="O26" s="288"/>
      <c r="P26" s="288"/>
      <c r="Q26" s="288"/>
      <c r="R26" s="288"/>
    </row>
    <row r="27" spans="1:18" ht="20.25" customHeight="1" x14ac:dyDescent="0.2">
      <c r="A27" s="286"/>
      <c r="B27" s="287"/>
      <c r="C27" s="6">
        <v>1</v>
      </c>
      <c r="D27" s="6">
        <v>2</v>
      </c>
      <c r="E27" s="6">
        <v>3</v>
      </c>
      <c r="F27" s="6">
        <v>4</v>
      </c>
      <c r="G27" s="6">
        <v>5</v>
      </c>
      <c r="H27" s="6">
        <v>6</v>
      </c>
      <c r="I27" s="6">
        <v>7</v>
      </c>
      <c r="J27" s="6">
        <v>8</v>
      </c>
      <c r="K27" s="6">
        <v>9</v>
      </c>
      <c r="L27" s="6">
        <v>10</v>
      </c>
      <c r="M27" s="6">
        <v>11</v>
      </c>
      <c r="N27" s="6">
        <v>12</v>
      </c>
      <c r="O27" s="6">
        <v>13</v>
      </c>
      <c r="P27" s="6">
        <v>14</v>
      </c>
      <c r="Q27" s="6">
        <v>15</v>
      </c>
      <c r="R27" s="6">
        <v>16</v>
      </c>
    </row>
    <row r="28" spans="1:18" ht="20.25" customHeight="1" x14ac:dyDescent="0.2">
      <c r="A28" s="289" t="s">
        <v>664</v>
      </c>
      <c r="B28" s="6">
        <v>1</v>
      </c>
      <c r="C28" s="114">
        <f>100*((C$7-$B28+1)/C$7)+50*(LOG(C$7/$B28))</f>
        <v>100</v>
      </c>
      <c r="D28" s="115">
        <f t="shared" ref="D28:R43" si="1">100*((D$7-$B28+1)/D$7)+50*(LOG(D$7/$B28))</f>
        <v>115.05149978319906</v>
      </c>
      <c r="E28" s="100">
        <f t="shared" si="1"/>
        <v>123.85606273598313</v>
      </c>
      <c r="F28" s="99">
        <f t="shared" si="1"/>
        <v>130.10299956639813</v>
      </c>
      <c r="G28" s="99">
        <f t="shared" si="1"/>
        <v>134.94850021680094</v>
      </c>
      <c r="H28" s="99">
        <f t="shared" si="1"/>
        <v>138.90756251918219</v>
      </c>
      <c r="I28" s="100">
        <f t="shared" si="1"/>
        <v>142.25490200071283</v>
      </c>
      <c r="J28" s="99">
        <f t="shared" si="1"/>
        <v>145.15449934959719</v>
      </c>
      <c r="K28" s="99">
        <f t="shared" si="1"/>
        <v>147.71212547196626</v>
      </c>
      <c r="L28" s="99">
        <f t="shared" si="1"/>
        <v>150</v>
      </c>
      <c r="M28" s="99">
        <f t="shared" si="1"/>
        <v>152.06963425791125</v>
      </c>
      <c r="N28" s="99">
        <f t="shared" si="1"/>
        <v>153.95906230238126</v>
      </c>
      <c r="O28" s="99">
        <f t="shared" si="1"/>
        <v>155.69716761534184</v>
      </c>
      <c r="P28" s="99">
        <f t="shared" si="1"/>
        <v>157.30640178391189</v>
      </c>
      <c r="Q28" s="99">
        <f t="shared" si="1"/>
        <v>158.80456295278407</v>
      </c>
      <c r="R28" s="101">
        <f t="shared" si="1"/>
        <v>160.20599913279625</v>
      </c>
    </row>
    <row r="29" spans="1:18" ht="20.25" customHeight="1" x14ac:dyDescent="0.2">
      <c r="A29" s="289"/>
      <c r="B29" s="6">
        <v>2</v>
      </c>
      <c r="C29" s="7"/>
      <c r="D29" s="116">
        <f t="shared" si="1"/>
        <v>50</v>
      </c>
      <c r="E29" s="103">
        <f t="shared" si="1"/>
        <v>75.471229619450725</v>
      </c>
      <c r="F29" s="102">
        <f t="shared" si="1"/>
        <v>90.051499783199063</v>
      </c>
      <c r="G29" s="102">
        <f t="shared" si="1"/>
        <v>99.897000433601875</v>
      </c>
      <c r="H29" s="102">
        <f t="shared" si="1"/>
        <v>107.18939606931647</v>
      </c>
      <c r="I29" s="103">
        <f t="shared" si="1"/>
        <v>112.91768793179949</v>
      </c>
      <c r="J29" s="102">
        <f t="shared" si="1"/>
        <v>117.60299956639813</v>
      </c>
      <c r="K29" s="102">
        <f t="shared" si="1"/>
        <v>121.54951457765607</v>
      </c>
      <c r="L29" s="102">
        <f t="shared" si="1"/>
        <v>124.94850021680094</v>
      </c>
      <c r="M29" s="102">
        <f t="shared" si="1"/>
        <v>127.92722538380309</v>
      </c>
      <c r="N29" s="102">
        <f t="shared" si="1"/>
        <v>130.57422918584882</v>
      </c>
      <c r="O29" s="102">
        <f t="shared" si="1"/>
        <v>132.95336013983507</v>
      </c>
      <c r="P29" s="102">
        <f t="shared" si="1"/>
        <v>135.11204485785569</v>
      </c>
      <c r="Q29" s="102">
        <f t="shared" si="1"/>
        <v>137.08639650291832</v>
      </c>
      <c r="R29" s="104">
        <f t="shared" si="1"/>
        <v>138.90449934959719</v>
      </c>
    </row>
    <row r="30" spans="1:18" ht="20.25" customHeight="1" x14ac:dyDescent="0.2">
      <c r="A30" s="289"/>
      <c r="B30" s="6">
        <v>3</v>
      </c>
      <c r="C30" s="7"/>
      <c r="D30" s="8"/>
      <c r="E30" s="102">
        <f t="shared" si="1"/>
        <v>33.333333333333329</v>
      </c>
      <c r="F30" s="102">
        <f t="shared" si="1"/>
        <v>56.246936830414995</v>
      </c>
      <c r="G30" s="102">
        <f t="shared" si="1"/>
        <v>71.092437480817821</v>
      </c>
      <c r="H30" s="102">
        <f t="shared" si="1"/>
        <v>81.71816644986572</v>
      </c>
      <c r="I30" s="102">
        <f t="shared" si="1"/>
        <v>89.827410693301147</v>
      </c>
      <c r="J30" s="102">
        <f t="shared" si="1"/>
        <v>96.298436613614058</v>
      </c>
      <c r="K30" s="102">
        <f t="shared" si="1"/>
        <v>101.6338405137609</v>
      </c>
      <c r="L30" s="102">
        <f t="shared" si="1"/>
        <v>106.14393726401688</v>
      </c>
      <c r="M30" s="102">
        <f t="shared" si="1"/>
        <v>110.03175334010996</v>
      </c>
      <c r="N30" s="102">
        <f t="shared" si="1"/>
        <v>113.43633289973147</v>
      </c>
      <c r="O30" s="102">
        <f t="shared" si="1"/>
        <v>116.45648949474332</v>
      </c>
      <c r="P30" s="102">
        <f t="shared" si="1"/>
        <v>119.16462476221449</v>
      </c>
      <c r="Q30" s="102">
        <f t="shared" si="1"/>
        <v>121.61516688346762</v>
      </c>
      <c r="R30" s="104">
        <f t="shared" si="1"/>
        <v>123.84993639681312</v>
      </c>
    </row>
    <row r="31" spans="1:18" ht="20.25" customHeight="1" x14ac:dyDescent="0.2">
      <c r="A31" s="289"/>
      <c r="B31" s="6">
        <v>4</v>
      </c>
      <c r="C31" s="7"/>
      <c r="D31" s="8"/>
      <c r="E31" s="8"/>
      <c r="F31" s="102">
        <f t="shared" si="1"/>
        <v>25</v>
      </c>
      <c r="G31" s="102">
        <f t="shared" si="1"/>
        <v>44.845500650402819</v>
      </c>
      <c r="H31" s="102">
        <f t="shared" si="1"/>
        <v>58.80456295278406</v>
      </c>
      <c r="I31" s="102">
        <f t="shared" si="1"/>
        <v>69.29475957717186</v>
      </c>
      <c r="J31" s="102">
        <f t="shared" si="1"/>
        <v>77.551499783199063</v>
      </c>
      <c r="K31" s="102">
        <f t="shared" si="1"/>
        <v>84.275792572234778</v>
      </c>
      <c r="L31" s="102">
        <f t="shared" si="1"/>
        <v>89.897000433601875</v>
      </c>
      <c r="M31" s="102">
        <f t="shared" si="1"/>
        <v>94.693907418785869</v>
      </c>
      <c r="N31" s="102">
        <f t="shared" si="1"/>
        <v>98.85606273598313</v>
      </c>
      <c r="O31" s="102">
        <f t="shared" si="1"/>
        <v>102.51724497202065</v>
      </c>
      <c r="P31" s="102">
        <f t="shared" si="1"/>
        <v>105.77483078894235</v>
      </c>
      <c r="Q31" s="102">
        <f t="shared" si="1"/>
        <v>108.70156338638594</v>
      </c>
      <c r="R31" s="104">
        <f t="shared" si="1"/>
        <v>111.35299956639813</v>
      </c>
    </row>
    <row r="32" spans="1:18" ht="20.25" customHeight="1" x14ac:dyDescent="0.2">
      <c r="A32" s="289"/>
      <c r="B32" s="6">
        <v>5</v>
      </c>
      <c r="C32" s="7"/>
      <c r="D32" s="8"/>
      <c r="E32" s="8"/>
      <c r="F32" s="8"/>
      <c r="G32" s="102">
        <f t="shared" si="1"/>
        <v>20</v>
      </c>
      <c r="H32" s="102">
        <f t="shared" si="1"/>
        <v>37.29239563571457</v>
      </c>
      <c r="I32" s="102">
        <f t="shared" si="1"/>
        <v>50.163544641054756</v>
      </c>
      <c r="J32" s="102">
        <f t="shared" si="1"/>
        <v>60.205999132796236</v>
      </c>
      <c r="K32" s="102">
        <f t="shared" si="1"/>
        <v>68.319180810720866</v>
      </c>
      <c r="L32" s="102">
        <f t="shared" si="1"/>
        <v>75.051499783199063</v>
      </c>
      <c r="M32" s="102">
        <f t="shared" si="1"/>
        <v>80.75749767747395</v>
      </c>
      <c r="N32" s="102">
        <f t="shared" si="1"/>
        <v>85.677228752246961</v>
      </c>
      <c r="O32" s="102">
        <f t="shared" si="1"/>
        <v>89.979436629310129</v>
      </c>
      <c r="P32" s="102">
        <f t="shared" si="1"/>
        <v>93.786472995682388</v>
      </c>
      <c r="Q32" s="102">
        <f t="shared" si="1"/>
        <v>97.189396069316444</v>
      </c>
      <c r="R32" s="104">
        <f t="shared" si="1"/>
        <v>100.2574989159953</v>
      </c>
    </row>
    <row r="33" spans="1:18" ht="20.25" customHeight="1" x14ac:dyDescent="0.2">
      <c r="A33" s="289"/>
      <c r="B33" s="6">
        <v>6</v>
      </c>
      <c r="C33" s="7"/>
      <c r="D33" s="8"/>
      <c r="E33" s="8"/>
      <c r="F33" s="8"/>
      <c r="G33" s="8"/>
      <c r="H33" s="102">
        <f t="shared" si="1"/>
        <v>16.666666666666664</v>
      </c>
      <c r="I33" s="102">
        <f t="shared" si="1"/>
        <v>31.91876805295923</v>
      </c>
      <c r="J33" s="102">
        <f t="shared" si="1"/>
        <v>43.746936830414995</v>
      </c>
      <c r="K33" s="102">
        <f t="shared" si="1"/>
        <v>53.249007397228503</v>
      </c>
      <c r="L33" s="102">
        <f t="shared" si="1"/>
        <v>61.092437480817821</v>
      </c>
      <c r="M33" s="102">
        <f t="shared" si="1"/>
        <v>67.707526284183615</v>
      </c>
      <c r="N33" s="102">
        <f t="shared" si="1"/>
        <v>73.384833116532391</v>
      </c>
      <c r="O33" s="102">
        <f t="shared" si="1"/>
        <v>78.328066634621194</v>
      </c>
      <c r="P33" s="102">
        <f t="shared" si="1"/>
        <v>82.684553550444008</v>
      </c>
      <c r="Q33" s="102">
        <f t="shared" si="1"/>
        <v>86.563667100268532</v>
      </c>
      <c r="R33" s="104">
        <f t="shared" si="1"/>
        <v>90.048436613614058</v>
      </c>
    </row>
    <row r="34" spans="1:18" ht="20.25" customHeight="1" x14ac:dyDescent="0.2">
      <c r="A34" s="289"/>
      <c r="B34" s="6">
        <v>7</v>
      </c>
      <c r="C34" s="7"/>
      <c r="D34" s="8"/>
      <c r="E34" s="8"/>
      <c r="F34" s="8"/>
      <c r="G34" s="8"/>
      <c r="H34" s="8"/>
      <c r="I34" s="102">
        <f t="shared" si="1"/>
        <v>14.285714285714285</v>
      </c>
      <c r="J34" s="102">
        <f t="shared" si="1"/>
        <v>27.899597348884335</v>
      </c>
      <c r="K34" s="102">
        <f t="shared" si="1"/>
        <v>38.790556804586728</v>
      </c>
      <c r="L34" s="102">
        <f t="shared" si="1"/>
        <v>47.745097999287161</v>
      </c>
      <c r="M34" s="102">
        <f t="shared" si="1"/>
        <v>55.269277711743861</v>
      </c>
      <c r="N34" s="102">
        <f t="shared" si="1"/>
        <v>61.704160301668395</v>
      </c>
      <c r="O34" s="102">
        <f t="shared" si="1"/>
        <v>67.288419460782848</v>
      </c>
      <c r="P34" s="102">
        <f t="shared" si="1"/>
        <v>72.194356926056201</v>
      </c>
      <c r="Q34" s="102">
        <f t="shared" si="1"/>
        <v>76.549660952071221</v>
      </c>
      <c r="R34" s="104">
        <f t="shared" si="1"/>
        <v>80.45109713208339</v>
      </c>
    </row>
    <row r="35" spans="1:18" ht="20.25" customHeight="1" x14ac:dyDescent="0.2">
      <c r="A35" s="289"/>
      <c r="B35" s="6">
        <v>8</v>
      </c>
      <c r="C35" s="7"/>
      <c r="D35" s="8"/>
      <c r="E35" s="8"/>
      <c r="F35" s="8"/>
      <c r="G35" s="8"/>
      <c r="H35" s="8"/>
      <c r="I35" s="8"/>
      <c r="J35" s="102">
        <f t="shared" si="1"/>
        <v>12.5</v>
      </c>
      <c r="K35" s="102">
        <f t="shared" si="1"/>
        <v>24.779848344591286</v>
      </c>
      <c r="L35" s="102">
        <f t="shared" si="1"/>
        <v>34.845500650402819</v>
      </c>
      <c r="M35" s="102">
        <f t="shared" si="1"/>
        <v>43.27877127195044</v>
      </c>
      <c r="N35" s="102">
        <f t="shared" si="1"/>
        <v>50.471229619450732</v>
      </c>
      <c r="O35" s="102">
        <f t="shared" si="1"/>
        <v>56.696514419590812</v>
      </c>
      <c r="P35" s="102">
        <f t="shared" si="1"/>
        <v>62.151902434314721</v>
      </c>
      <c r="Q35" s="102">
        <f t="shared" si="1"/>
        <v>66.983396936520222</v>
      </c>
      <c r="R35" s="104">
        <f t="shared" si="1"/>
        <v>71.301499783199063</v>
      </c>
    </row>
    <row r="36" spans="1:18" ht="20.25" customHeight="1" x14ac:dyDescent="0.2">
      <c r="A36" s="289"/>
      <c r="B36" s="6">
        <v>9</v>
      </c>
      <c r="C36" s="7"/>
      <c r="D36" s="15"/>
      <c r="E36" s="8"/>
      <c r="F36" s="8"/>
      <c r="G36" s="8"/>
      <c r="H36" s="8"/>
      <c r="I36" s="8"/>
      <c r="J36" s="8"/>
      <c r="K36" s="102">
        <f t="shared" si="1"/>
        <v>11.111111111111111</v>
      </c>
      <c r="L36" s="102">
        <f t="shared" si="1"/>
        <v>22.287874528033758</v>
      </c>
      <c r="M36" s="102">
        <f t="shared" si="1"/>
        <v>31.630236058672281</v>
      </c>
      <c r="N36" s="102">
        <f t="shared" si="1"/>
        <v>39.580270163748324</v>
      </c>
      <c r="O36" s="102">
        <f t="shared" si="1"/>
        <v>46.446580604914061</v>
      </c>
      <c r="P36" s="102">
        <f t="shared" si="1"/>
        <v>52.45141916908851</v>
      </c>
      <c r="Q36" s="102">
        <f t="shared" si="1"/>
        <v>57.759104147484486</v>
      </c>
      <c r="R36" s="104">
        <f t="shared" si="1"/>
        <v>62.493873660829991</v>
      </c>
    </row>
    <row r="37" spans="1:18" ht="20.25" customHeight="1" x14ac:dyDescent="0.2">
      <c r="A37" s="289"/>
      <c r="B37" s="6">
        <v>10</v>
      </c>
      <c r="C37" s="7"/>
      <c r="D37" s="16"/>
      <c r="E37" s="9"/>
      <c r="F37" s="9"/>
      <c r="G37" s="9"/>
      <c r="H37" s="9"/>
      <c r="I37" s="9"/>
      <c r="J37" s="9"/>
      <c r="K37" s="8"/>
      <c r="L37" s="102">
        <f t="shared" si="1"/>
        <v>10</v>
      </c>
      <c r="M37" s="102">
        <f t="shared" si="1"/>
        <v>20.251452439729437</v>
      </c>
      <c r="N37" s="102">
        <f t="shared" si="1"/>
        <v>28.959062302381241</v>
      </c>
      <c r="O37" s="102">
        <f t="shared" si="1"/>
        <v>36.466398384572607</v>
      </c>
      <c r="P37" s="102">
        <f t="shared" si="1"/>
        <v>43.020687498197617</v>
      </c>
      <c r="Q37" s="102">
        <f t="shared" si="1"/>
        <v>48.80456295278406</v>
      </c>
      <c r="R37" s="104">
        <f t="shared" si="1"/>
        <v>53.955999132796236</v>
      </c>
    </row>
    <row r="38" spans="1:18" ht="20.25" customHeight="1" x14ac:dyDescent="0.2">
      <c r="A38" s="289"/>
      <c r="B38" s="6">
        <v>11</v>
      </c>
      <c r="C38" s="7"/>
      <c r="D38" s="290" t="s">
        <v>665</v>
      </c>
      <c r="E38" s="291"/>
      <c r="F38" s="291"/>
      <c r="G38" s="291"/>
      <c r="H38" s="291"/>
      <c r="I38" s="291"/>
      <c r="J38" s="292"/>
      <c r="K38" s="8"/>
      <c r="L38" s="8"/>
      <c r="M38" s="102">
        <f t="shared" si="1"/>
        <v>9.0909090909090917</v>
      </c>
      <c r="N38" s="102">
        <f t="shared" si="1"/>
        <v>18.556094711136652</v>
      </c>
      <c r="O38" s="102">
        <f t="shared" si="1"/>
        <v>26.704456434353663</v>
      </c>
      <c r="P38" s="102">
        <f t="shared" si="1"/>
        <v>33.808196097429217</v>
      </c>
      <c r="Q38" s="102">
        <f t="shared" si="1"/>
        <v>40.068262028206135</v>
      </c>
      <c r="R38" s="104">
        <f t="shared" si="1"/>
        <v>45.63636487488499</v>
      </c>
    </row>
    <row r="39" spans="1:18" ht="20.25" customHeight="1" x14ac:dyDescent="0.2">
      <c r="A39" s="289"/>
      <c r="B39" s="6">
        <v>12</v>
      </c>
      <c r="C39" s="7"/>
      <c r="D39" s="293" t="s">
        <v>666</v>
      </c>
      <c r="E39" s="294"/>
      <c r="F39" s="294"/>
      <c r="G39" s="294"/>
      <c r="H39" s="294"/>
      <c r="I39" s="294"/>
      <c r="J39" s="295"/>
      <c r="K39" s="8"/>
      <c r="L39" s="8"/>
      <c r="M39" s="8"/>
      <c r="N39" s="102">
        <f t="shared" si="1"/>
        <v>8.3333333333333321</v>
      </c>
      <c r="O39" s="102">
        <f t="shared" si="1"/>
        <v>17.122720697575982</v>
      </c>
      <c r="P39" s="102">
        <f t="shared" si="1"/>
        <v>24.775910910102088</v>
      </c>
      <c r="Q39" s="102">
        <f t="shared" si="1"/>
        <v>31.51216731706949</v>
      </c>
      <c r="R39" s="104">
        <f t="shared" si="1"/>
        <v>37.496936830414995</v>
      </c>
    </row>
    <row r="40" spans="1:18" ht="20.25" customHeight="1" x14ac:dyDescent="0.2">
      <c r="A40" s="289"/>
      <c r="B40" s="6">
        <v>13</v>
      </c>
      <c r="C40" s="7"/>
      <c r="K40" s="8"/>
      <c r="L40" s="8"/>
      <c r="M40" s="8"/>
      <c r="N40" s="8"/>
      <c r="O40" s="102">
        <f t="shared" si="1"/>
        <v>7.6923076923076925</v>
      </c>
      <c r="P40" s="102">
        <f t="shared" si="1"/>
        <v>15.894948454284346</v>
      </c>
      <c r="Q40" s="102">
        <f t="shared" si="1"/>
        <v>23.10739533744222</v>
      </c>
      <c r="R40" s="104">
        <f t="shared" si="1"/>
        <v>29.508831517454404</v>
      </c>
    </row>
    <row r="41" spans="1:18" ht="20.25" customHeight="1" x14ac:dyDescent="0.2">
      <c r="A41" s="289"/>
      <c r="B41" s="6">
        <v>14</v>
      </c>
      <c r="C41" s="7"/>
      <c r="D41" s="112" t="s">
        <v>667</v>
      </c>
      <c r="E41" s="3"/>
      <c r="F41" s="3"/>
      <c r="G41" s="3"/>
      <c r="H41" s="3"/>
      <c r="I41" s="3"/>
      <c r="J41" s="4"/>
      <c r="K41" s="8"/>
      <c r="L41" s="8"/>
      <c r="M41" s="8"/>
      <c r="N41" s="8"/>
      <c r="O41" s="14"/>
      <c r="P41" s="102">
        <f t="shared" si="1"/>
        <v>7.1428571428571423</v>
      </c>
      <c r="Q41" s="102">
        <f t="shared" si="1"/>
        <v>14.831494502205494</v>
      </c>
      <c r="R41" s="104">
        <f t="shared" si="1"/>
        <v>21.649597348884335</v>
      </c>
    </row>
    <row r="42" spans="1:18" ht="20.25" customHeight="1" x14ac:dyDescent="0.2">
      <c r="A42" s="289"/>
      <c r="B42" s="6">
        <v>15</v>
      </c>
      <c r="C42" s="10"/>
      <c r="D42" s="111" t="s">
        <v>668</v>
      </c>
      <c r="E42" s="2"/>
      <c r="F42" s="2"/>
      <c r="G42" s="2"/>
      <c r="H42" s="2"/>
      <c r="I42" s="2"/>
      <c r="J42" s="5"/>
      <c r="K42" s="12"/>
      <c r="L42" s="12"/>
      <c r="M42" s="12"/>
      <c r="N42" s="12"/>
      <c r="O42" s="12"/>
      <c r="P42" s="12"/>
      <c r="Q42" s="102">
        <f t="shared" si="1"/>
        <v>6.666666666666667</v>
      </c>
      <c r="R42" s="104">
        <f t="shared" si="1"/>
        <v>13.901436180012176</v>
      </c>
    </row>
    <row r="43" spans="1:18" ht="20.25" customHeight="1" x14ac:dyDescent="0.2">
      <c r="A43" s="289"/>
      <c r="B43" s="6">
        <v>16</v>
      </c>
      <c r="C43" s="11"/>
      <c r="D43" s="2"/>
      <c r="E43" s="2"/>
      <c r="F43" s="2"/>
      <c r="G43" s="2"/>
      <c r="H43" s="2"/>
      <c r="I43" s="2"/>
      <c r="J43" s="2"/>
      <c r="K43" s="13"/>
      <c r="L43" s="13"/>
      <c r="M43" s="13"/>
      <c r="N43" s="13"/>
      <c r="O43" s="13"/>
      <c r="P43" s="113" t="s">
        <v>669</v>
      </c>
      <c r="Q43" s="13"/>
      <c r="R43" s="105">
        <f t="shared" si="1"/>
        <v>6.25</v>
      </c>
    </row>
  </sheetData>
  <mergeCells count="10">
    <mergeCell ref="A8:A23"/>
    <mergeCell ref="C6:R6"/>
    <mergeCell ref="A6:B7"/>
    <mergeCell ref="D18:J18"/>
    <mergeCell ref="D19:J19"/>
    <mergeCell ref="A26:B27"/>
    <mergeCell ref="C26:R26"/>
    <mergeCell ref="A28:A43"/>
    <mergeCell ref="D38:J38"/>
    <mergeCell ref="D39:J39"/>
  </mergeCells>
  <phoneticPr fontId="5" type="noConversion"/>
  <pageMargins left="0.95" right="0.78740157499999996" top="0.71" bottom="0.38" header="0.4921259845" footer="0.3"/>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0E745-EB0D-4631-AB91-BC1A088AD691}">
  <dimension ref="A1:S137"/>
  <sheetViews>
    <sheetView zoomScale="90" zoomScaleNormal="90" workbookViewId="0">
      <selection activeCell="C5" sqref="C5"/>
    </sheetView>
  </sheetViews>
  <sheetFormatPr baseColWidth="10" defaultRowHeight="12.75" x14ac:dyDescent="0.2"/>
  <cols>
    <col min="1" max="1" width="5.5703125" style="39" customWidth="1"/>
    <col min="2" max="2" width="10.5703125" style="39" customWidth="1"/>
    <col min="3" max="3" width="20.7109375" customWidth="1"/>
    <col min="4" max="4" width="10" style="26" customWidth="1"/>
    <col min="5" max="5" width="0.85546875" customWidth="1"/>
    <col min="6" max="6" width="7.42578125" style="24" customWidth="1"/>
    <col min="7" max="7" width="6.7109375" customWidth="1"/>
    <col min="8" max="8" width="9" style="1" customWidth="1"/>
    <col min="9" max="9" width="11.28515625" style="23" customWidth="1"/>
    <col min="10" max="10" width="7" customWidth="1"/>
    <col min="11" max="11" width="7.5703125" style="45" customWidth="1"/>
    <col min="12" max="12" width="1.28515625" customWidth="1"/>
    <col min="13" max="14" width="8.85546875" style="45" customWidth="1"/>
    <col min="15" max="15" width="19.85546875" style="146" customWidth="1"/>
    <col min="16" max="17" width="9" style="39" customWidth="1"/>
    <col min="18" max="18" width="9" style="45" customWidth="1"/>
    <col min="19" max="19" width="9" style="39" customWidth="1"/>
  </cols>
  <sheetData>
    <row r="1" spans="1:19" ht="21.75" customHeight="1" x14ac:dyDescent="0.2">
      <c r="A1" s="1"/>
      <c r="B1" s="82" t="s">
        <v>994</v>
      </c>
      <c r="C1" s="17"/>
      <c r="D1" s="67"/>
      <c r="E1" s="17"/>
      <c r="J1" s="17"/>
      <c r="K1" s="24"/>
      <c r="L1" s="17"/>
      <c r="M1" s="24"/>
      <c r="N1" s="110"/>
      <c r="O1" s="208" t="s">
        <v>582</v>
      </c>
      <c r="P1" s="1"/>
      <c r="Q1" s="1"/>
      <c r="R1" s="24"/>
      <c r="S1" s="1"/>
    </row>
    <row r="2" spans="1:19" s="17" customFormat="1" ht="25.5" customHeight="1" x14ac:dyDescent="0.2">
      <c r="A2" s="18" t="s">
        <v>11</v>
      </c>
      <c r="B2" s="18" t="s">
        <v>12</v>
      </c>
      <c r="C2" s="18" t="s">
        <v>13</v>
      </c>
      <c r="D2" s="18" t="s">
        <v>14</v>
      </c>
      <c r="F2" s="18" t="s">
        <v>18</v>
      </c>
      <c r="G2" s="18" t="s">
        <v>15</v>
      </c>
      <c r="H2" s="18" t="s">
        <v>19</v>
      </c>
      <c r="I2" s="18" t="s">
        <v>218</v>
      </c>
      <c r="K2" s="89" t="s">
        <v>217</v>
      </c>
      <c r="M2" s="89" t="s">
        <v>568</v>
      </c>
      <c r="N2" s="89" t="s">
        <v>569</v>
      </c>
      <c r="O2" s="37" t="s">
        <v>0</v>
      </c>
      <c r="P2" s="89" t="s">
        <v>15</v>
      </c>
      <c r="Q2" s="89" t="s">
        <v>4</v>
      </c>
      <c r="R2" s="89" t="s">
        <v>5</v>
      </c>
      <c r="S2" s="89" t="s">
        <v>570</v>
      </c>
    </row>
    <row r="3" spans="1:19" x14ac:dyDescent="0.2">
      <c r="A3" s="18">
        <v>1</v>
      </c>
      <c r="B3" s="54" t="s">
        <v>577</v>
      </c>
      <c r="C3" s="66" t="s">
        <v>185</v>
      </c>
      <c r="D3" s="52"/>
      <c r="F3" s="20">
        <v>5</v>
      </c>
      <c r="G3" s="161" t="s">
        <v>23</v>
      </c>
      <c r="H3" s="51" t="s">
        <v>102</v>
      </c>
      <c r="I3" s="133">
        <f t="shared" ref="I3:I35" si="0">IF(OR(H3="DSQ",H3="RAF",H3="DNC",H3="DPG"),0,IF(OR(H3="DNS",H3="DNF"),100*(($F3-$F3+1)/$F3)+50*(LOG($F3/$F3)),100*(($F3-H3+1)/$F3)+50*(LOG($F3/H3))))</f>
        <v>134.94850021680094</v>
      </c>
      <c r="K3" s="51" t="s">
        <v>244</v>
      </c>
      <c r="M3" s="196" t="s">
        <v>102</v>
      </c>
      <c r="N3" s="201" t="s">
        <v>126</v>
      </c>
      <c r="O3" s="202" t="s">
        <v>942</v>
      </c>
      <c r="P3" s="201" t="s">
        <v>943</v>
      </c>
      <c r="Q3" s="201" t="s">
        <v>102</v>
      </c>
      <c r="R3" s="196" t="s">
        <v>102</v>
      </c>
      <c r="S3" s="209" t="s">
        <v>103</v>
      </c>
    </row>
    <row r="4" spans="1:19" x14ac:dyDescent="0.2">
      <c r="A4" s="18">
        <v>2</v>
      </c>
      <c r="B4" s="54" t="s">
        <v>104</v>
      </c>
      <c r="C4" s="53" t="s">
        <v>46</v>
      </c>
      <c r="D4" s="52"/>
      <c r="F4" s="20">
        <v>5</v>
      </c>
      <c r="G4" s="161" t="s">
        <v>21</v>
      </c>
      <c r="H4" s="51" t="s">
        <v>102</v>
      </c>
      <c r="I4" s="133">
        <f t="shared" si="0"/>
        <v>134.94850021680094</v>
      </c>
      <c r="K4" s="51" t="s">
        <v>244</v>
      </c>
      <c r="M4" s="196" t="s">
        <v>103</v>
      </c>
      <c r="N4" s="201" t="s">
        <v>107</v>
      </c>
      <c r="O4" s="202" t="s">
        <v>944</v>
      </c>
      <c r="P4" s="201" t="s">
        <v>943</v>
      </c>
      <c r="Q4" s="201" t="s">
        <v>103</v>
      </c>
      <c r="R4" s="196" t="s">
        <v>103</v>
      </c>
      <c r="S4" s="209" t="s">
        <v>105</v>
      </c>
    </row>
    <row r="5" spans="1:19" x14ac:dyDescent="0.2">
      <c r="A5" s="18">
        <v>3</v>
      </c>
      <c r="B5" s="54" t="s">
        <v>445</v>
      </c>
      <c r="C5" s="66" t="s">
        <v>648</v>
      </c>
      <c r="D5" s="52"/>
      <c r="F5" s="20">
        <v>4</v>
      </c>
      <c r="G5" s="161" t="s">
        <v>244</v>
      </c>
      <c r="H5" s="51" t="s">
        <v>102</v>
      </c>
      <c r="I5" s="133">
        <f t="shared" si="0"/>
        <v>130.10299956639813</v>
      </c>
      <c r="K5" s="51" t="s">
        <v>22</v>
      </c>
      <c r="M5" s="196" t="s">
        <v>104</v>
      </c>
      <c r="N5" s="201" t="s">
        <v>945</v>
      </c>
      <c r="O5" s="202" t="s">
        <v>946</v>
      </c>
      <c r="P5" s="201" t="s">
        <v>943</v>
      </c>
      <c r="Q5" s="201" t="s">
        <v>17</v>
      </c>
      <c r="R5" s="196" t="s">
        <v>17</v>
      </c>
      <c r="S5" s="209" t="s">
        <v>124</v>
      </c>
    </row>
    <row r="6" spans="1:19" x14ac:dyDescent="0.2">
      <c r="A6" s="18">
        <v>4</v>
      </c>
      <c r="B6" s="54" t="s">
        <v>130</v>
      </c>
      <c r="C6" s="66" t="s">
        <v>228</v>
      </c>
      <c r="D6" s="52"/>
      <c r="F6" s="20">
        <v>4</v>
      </c>
      <c r="G6" s="161" t="s">
        <v>961</v>
      </c>
      <c r="H6" s="51" t="s">
        <v>102</v>
      </c>
      <c r="I6" s="133">
        <f t="shared" si="0"/>
        <v>130.10299956639813</v>
      </c>
      <c r="K6" s="51" t="s">
        <v>22</v>
      </c>
      <c r="M6" s="51" t="s">
        <v>102</v>
      </c>
      <c r="N6" s="54" t="s">
        <v>445</v>
      </c>
      <c r="O6" s="148" t="s">
        <v>947</v>
      </c>
      <c r="P6" s="54" t="s">
        <v>244</v>
      </c>
      <c r="Q6" s="54" t="s">
        <v>102</v>
      </c>
      <c r="R6" s="51" t="s">
        <v>102</v>
      </c>
      <c r="S6" s="87" t="s">
        <v>103</v>
      </c>
    </row>
    <row r="7" spans="1:19" x14ac:dyDescent="0.2">
      <c r="A7" s="18">
        <v>5</v>
      </c>
      <c r="B7" s="54" t="s">
        <v>101</v>
      </c>
      <c r="C7" s="53" t="s">
        <v>54</v>
      </c>
      <c r="D7" s="52"/>
      <c r="F7" s="20">
        <v>4</v>
      </c>
      <c r="G7" s="161" t="s">
        <v>174</v>
      </c>
      <c r="H7" s="51" t="s">
        <v>102</v>
      </c>
      <c r="I7" s="133">
        <f t="shared" si="0"/>
        <v>130.10299956639813</v>
      </c>
      <c r="K7" s="51" t="s">
        <v>174</v>
      </c>
      <c r="M7" s="51" t="s">
        <v>103</v>
      </c>
      <c r="N7" s="54" t="s">
        <v>948</v>
      </c>
      <c r="O7" s="148" t="s">
        <v>949</v>
      </c>
      <c r="P7" s="54" t="s">
        <v>244</v>
      </c>
      <c r="Q7" s="54" t="s">
        <v>17</v>
      </c>
      <c r="R7" s="51" t="s">
        <v>17</v>
      </c>
      <c r="S7" s="87" t="s">
        <v>101</v>
      </c>
    </row>
    <row r="8" spans="1:19" x14ac:dyDescent="0.2">
      <c r="A8" s="18">
        <v>6</v>
      </c>
      <c r="B8" s="54" t="s">
        <v>126</v>
      </c>
      <c r="C8" s="66" t="s">
        <v>69</v>
      </c>
      <c r="D8" s="52"/>
      <c r="F8" s="20">
        <v>3</v>
      </c>
      <c r="G8" s="161" t="s">
        <v>943</v>
      </c>
      <c r="H8" s="51" t="s">
        <v>102</v>
      </c>
      <c r="I8" s="133">
        <f t="shared" si="0"/>
        <v>123.85606273598313</v>
      </c>
      <c r="K8" s="51" t="s">
        <v>174</v>
      </c>
      <c r="M8" s="51" t="s">
        <v>104</v>
      </c>
      <c r="N8" s="54" t="s">
        <v>950</v>
      </c>
      <c r="O8" s="148" t="s">
        <v>951</v>
      </c>
      <c r="P8" s="54" t="s">
        <v>244</v>
      </c>
      <c r="Q8" s="54" t="s">
        <v>17</v>
      </c>
      <c r="R8" s="51" t="s">
        <v>17</v>
      </c>
      <c r="S8" s="87" t="s">
        <v>101</v>
      </c>
    </row>
    <row r="9" spans="1:19" x14ac:dyDescent="0.2">
      <c r="A9" s="18">
        <v>7</v>
      </c>
      <c r="B9" s="54" t="s">
        <v>127</v>
      </c>
      <c r="C9" s="53" t="s">
        <v>579</v>
      </c>
      <c r="D9" s="52"/>
      <c r="F9" s="20">
        <v>3</v>
      </c>
      <c r="G9" s="161" t="s">
        <v>966</v>
      </c>
      <c r="H9" s="51" t="s">
        <v>102</v>
      </c>
      <c r="I9" s="133">
        <f t="shared" si="0"/>
        <v>123.85606273598313</v>
      </c>
      <c r="K9" s="51" t="s">
        <v>174</v>
      </c>
      <c r="M9" s="51" t="s">
        <v>105</v>
      </c>
      <c r="N9" s="54" t="s">
        <v>952</v>
      </c>
      <c r="O9" s="148" t="s">
        <v>953</v>
      </c>
      <c r="P9" s="54" t="s">
        <v>244</v>
      </c>
      <c r="Q9" s="54" t="s">
        <v>17</v>
      </c>
      <c r="R9" s="51" t="s">
        <v>17</v>
      </c>
      <c r="S9" s="87" t="s">
        <v>101</v>
      </c>
    </row>
    <row r="10" spans="1:19" x14ac:dyDescent="0.2">
      <c r="A10" s="18">
        <v>8</v>
      </c>
      <c r="B10" s="54" t="s">
        <v>108</v>
      </c>
      <c r="C10" s="53" t="s">
        <v>992</v>
      </c>
      <c r="D10" s="52"/>
      <c r="F10" s="20">
        <v>3</v>
      </c>
      <c r="G10" s="161" t="s">
        <v>982</v>
      </c>
      <c r="H10" s="51" t="s">
        <v>102</v>
      </c>
      <c r="I10" s="133">
        <f t="shared" si="0"/>
        <v>123.85606273598313</v>
      </c>
      <c r="K10" s="51" t="s">
        <v>174</v>
      </c>
      <c r="M10" s="196" t="s">
        <v>102</v>
      </c>
      <c r="N10" s="201" t="s">
        <v>577</v>
      </c>
      <c r="O10" s="202" t="s">
        <v>954</v>
      </c>
      <c r="P10" s="201" t="s">
        <v>23</v>
      </c>
      <c r="Q10" s="201" t="s">
        <v>102</v>
      </c>
      <c r="R10" s="196" t="s">
        <v>102</v>
      </c>
      <c r="S10" s="209" t="s">
        <v>103</v>
      </c>
    </row>
    <row r="11" spans="1:19" x14ac:dyDescent="0.2">
      <c r="A11" s="18">
        <v>9</v>
      </c>
      <c r="B11" s="54" t="s">
        <v>105</v>
      </c>
      <c r="C11" s="53" t="s">
        <v>55</v>
      </c>
      <c r="D11" s="52"/>
      <c r="F11" s="20">
        <v>2</v>
      </c>
      <c r="G11" s="161" t="s">
        <v>581</v>
      </c>
      <c r="H11" s="51" t="s">
        <v>102</v>
      </c>
      <c r="I11" s="133">
        <f t="shared" si="0"/>
        <v>115.05149978319906</v>
      </c>
      <c r="K11" s="51" t="s">
        <v>174</v>
      </c>
      <c r="M11" s="196" t="s">
        <v>103</v>
      </c>
      <c r="N11" s="201" t="s">
        <v>477</v>
      </c>
      <c r="O11" s="202" t="s">
        <v>955</v>
      </c>
      <c r="P11" s="201" t="s">
        <v>23</v>
      </c>
      <c r="Q11" s="201" t="s">
        <v>103</v>
      </c>
      <c r="R11" s="196" t="s">
        <v>103</v>
      </c>
      <c r="S11" s="209" t="s">
        <v>105</v>
      </c>
    </row>
    <row r="12" spans="1:19" x14ac:dyDescent="0.2">
      <c r="A12" s="18">
        <v>10</v>
      </c>
      <c r="B12" s="54" t="s">
        <v>477</v>
      </c>
      <c r="C12" s="44" t="s">
        <v>242</v>
      </c>
      <c r="D12" s="52"/>
      <c r="F12" s="20">
        <v>5</v>
      </c>
      <c r="G12" s="161" t="s">
        <v>23</v>
      </c>
      <c r="H12" s="51" t="s">
        <v>103</v>
      </c>
      <c r="I12" s="133">
        <f t="shared" si="0"/>
        <v>99.897000433601875</v>
      </c>
      <c r="K12" s="51" t="s">
        <v>23</v>
      </c>
      <c r="M12" s="196" t="s">
        <v>104</v>
      </c>
      <c r="N12" s="201" t="s">
        <v>124</v>
      </c>
      <c r="O12" s="202" t="s">
        <v>956</v>
      </c>
      <c r="P12" s="201" t="s">
        <v>23</v>
      </c>
      <c r="Q12" s="201" t="s">
        <v>104</v>
      </c>
      <c r="R12" s="196" t="s">
        <v>104</v>
      </c>
      <c r="S12" s="209" t="s">
        <v>107</v>
      </c>
    </row>
    <row r="13" spans="1:19" x14ac:dyDescent="0.2">
      <c r="A13" s="18">
        <v>11</v>
      </c>
      <c r="B13" s="54" t="s">
        <v>412</v>
      </c>
      <c r="C13" s="66" t="s">
        <v>120</v>
      </c>
      <c r="D13" s="52"/>
      <c r="F13" s="20">
        <v>5</v>
      </c>
      <c r="G13" s="161" t="s">
        <v>21</v>
      </c>
      <c r="H13" s="51" t="s">
        <v>103</v>
      </c>
      <c r="I13" s="133">
        <f t="shared" si="0"/>
        <v>99.897000433601875</v>
      </c>
      <c r="K13" s="51" t="s">
        <v>23</v>
      </c>
      <c r="M13" s="196" t="s">
        <v>105</v>
      </c>
      <c r="N13" s="201" t="s">
        <v>461</v>
      </c>
      <c r="O13" s="202" t="s">
        <v>957</v>
      </c>
      <c r="P13" s="201" t="s">
        <v>23</v>
      </c>
      <c r="Q13" s="201" t="s">
        <v>105</v>
      </c>
      <c r="R13" s="196" t="s">
        <v>105</v>
      </c>
      <c r="S13" s="209" t="s">
        <v>124</v>
      </c>
    </row>
    <row r="14" spans="1:19" x14ac:dyDescent="0.2">
      <c r="A14" s="18">
        <v>12</v>
      </c>
      <c r="B14" s="54" t="s">
        <v>948</v>
      </c>
      <c r="C14" s="66" t="s">
        <v>988</v>
      </c>
      <c r="D14" s="52"/>
      <c r="F14" s="20">
        <v>4</v>
      </c>
      <c r="G14" s="161" t="s">
        <v>244</v>
      </c>
      <c r="H14" s="51" t="s">
        <v>103</v>
      </c>
      <c r="I14" s="133">
        <f t="shared" si="0"/>
        <v>90.051499783199063</v>
      </c>
      <c r="K14" s="51" t="s">
        <v>23</v>
      </c>
      <c r="M14" s="196" t="s">
        <v>106</v>
      </c>
      <c r="N14" s="201" t="s">
        <v>958</v>
      </c>
      <c r="O14" s="202" t="s">
        <v>959</v>
      </c>
      <c r="P14" s="201" t="s">
        <v>23</v>
      </c>
      <c r="Q14" s="201" t="s">
        <v>17</v>
      </c>
      <c r="R14" s="196" t="s">
        <v>17</v>
      </c>
      <c r="S14" s="209" t="s">
        <v>127</v>
      </c>
    </row>
    <row r="15" spans="1:19" x14ac:dyDescent="0.2">
      <c r="A15" s="18">
        <v>13</v>
      </c>
      <c r="B15" s="54" t="s">
        <v>422</v>
      </c>
      <c r="C15" s="44" t="s">
        <v>224</v>
      </c>
      <c r="D15" s="52"/>
      <c r="F15" s="20">
        <v>4</v>
      </c>
      <c r="G15" s="161" t="s">
        <v>961</v>
      </c>
      <c r="H15" s="51" t="s">
        <v>103</v>
      </c>
      <c r="I15" s="133">
        <f t="shared" si="0"/>
        <v>90.051499783199063</v>
      </c>
      <c r="K15" s="51" t="s">
        <v>23</v>
      </c>
      <c r="M15" s="51" t="s">
        <v>102</v>
      </c>
      <c r="N15" s="54" t="s">
        <v>130</v>
      </c>
      <c r="O15" s="148" t="s">
        <v>960</v>
      </c>
      <c r="P15" s="54" t="s">
        <v>961</v>
      </c>
      <c r="Q15" s="54">
        <v>2</v>
      </c>
      <c r="R15" s="51">
        <v>1</v>
      </c>
      <c r="S15" s="87" t="s">
        <v>104</v>
      </c>
    </row>
    <row r="16" spans="1:19" x14ac:dyDescent="0.2">
      <c r="A16" s="18">
        <v>14</v>
      </c>
      <c r="B16" s="54" t="s">
        <v>226</v>
      </c>
      <c r="C16" s="66" t="s">
        <v>573</v>
      </c>
      <c r="D16" s="52"/>
      <c r="F16" s="20">
        <v>4</v>
      </c>
      <c r="G16" s="161" t="s">
        <v>174</v>
      </c>
      <c r="H16" s="51" t="s">
        <v>103</v>
      </c>
      <c r="I16" s="133">
        <f t="shared" si="0"/>
        <v>90.051499783199063</v>
      </c>
      <c r="K16" s="51" t="s">
        <v>23</v>
      </c>
      <c r="M16" s="51" t="s">
        <v>103</v>
      </c>
      <c r="N16" s="54" t="s">
        <v>422</v>
      </c>
      <c r="O16" s="148" t="s">
        <v>962</v>
      </c>
      <c r="P16" s="54" t="s">
        <v>961</v>
      </c>
      <c r="Q16" s="54">
        <v>1</v>
      </c>
      <c r="R16" s="51">
        <v>2</v>
      </c>
      <c r="S16" s="87" t="s">
        <v>104</v>
      </c>
    </row>
    <row r="17" spans="1:19" x14ac:dyDescent="0.2">
      <c r="A17" s="18">
        <v>15</v>
      </c>
      <c r="B17" s="54" t="s">
        <v>107</v>
      </c>
      <c r="C17" s="66" t="s">
        <v>986</v>
      </c>
      <c r="D17" s="52"/>
      <c r="F17" s="20">
        <v>3</v>
      </c>
      <c r="G17" s="161" t="s">
        <v>943</v>
      </c>
      <c r="H17" s="51" t="s">
        <v>103</v>
      </c>
      <c r="I17" s="133">
        <f t="shared" si="0"/>
        <v>75.471229619450725</v>
      </c>
      <c r="K17" s="51" t="s">
        <v>23</v>
      </c>
      <c r="M17" s="51" t="s">
        <v>104</v>
      </c>
      <c r="N17" s="54" t="s">
        <v>474</v>
      </c>
      <c r="O17" s="148" t="s">
        <v>963</v>
      </c>
      <c r="P17" s="54" t="s">
        <v>961</v>
      </c>
      <c r="Q17" s="54">
        <v>3</v>
      </c>
      <c r="R17" s="51">
        <v>3</v>
      </c>
      <c r="S17" s="87" t="s">
        <v>107</v>
      </c>
    </row>
    <row r="18" spans="1:19" x14ac:dyDescent="0.2">
      <c r="A18" s="18">
        <v>16</v>
      </c>
      <c r="B18" s="54" t="s">
        <v>418</v>
      </c>
      <c r="C18" s="66" t="s">
        <v>214</v>
      </c>
      <c r="D18" s="52"/>
      <c r="F18" s="20">
        <v>3</v>
      </c>
      <c r="G18" s="161" t="s">
        <v>966</v>
      </c>
      <c r="H18" s="51" t="s">
        <v>103</v>
      </c>
      <c r="I18" s="133">
        <f t="shared" si="0"/>
        <v>75.471229619450725</v>
      </c>
      <c r="K18" s="51" t="s">
        <v>23</v>
      </c>
      <c r="M18" s="51" t="s">
        <v>105</v>
      </c>
      <c r="N18" s="54" t="s">
        <v>100</v>
      </c>
      <c r="O18" s="148" t="s">
        <v>964</v>
      </c>
      <c r="P18" s="54" t="s">
        <v>961</v>
      </c>
      <c r="Q18" s="54">
        <v>4</v>
      </c>
      <c r="R18" s="51">
        <v>4</v>
      </c>
      <c r="S18" s="87" t="s">
        <v>124</v>
      </c>
    </row>
    <row r="19" spans="1:19" x14ac:dyDescent="0.2">
      <c r="A19" s="18">
        <v>17</v>
      </c>
      <c r="B19" s="54" t="s">
        <v>102</v>
      </c>
      <c r="C19" s="53" t="s">
        <v>48</v>
      </c>
      <c r="D19" s="52"/>
      <c r="F19" s="20">
        <v>3</v>
      </c>
      <c r="G19" s="161" t="s">
        <v>982</v>
      </c>
      <c r="H19" s="51" t="s">
        <v>103</v>
      </c>
      <c r="I19" s="133">
        <f t="shared" si="0"/>
        <v>75.471229619450725</v>
      </c>
      <c r="K19" s="51" t="s">
        <v>23</v>
      </c>
      <c r="M19" s="196" t="s">
        <v>102</v>
      </c>
      <c r="N19" s="201" t="s">
        <v>127</v>
      </c>
      <c r="O19" s="202" t="s">
        <v>965</v>
      </c>
      <c r="P19" s="201" t="s">
        <v>966</v>
      </c>
      <c r="Q19" s="201">
        <v>2</v>
      </c>
      <c r="R19" s="196">
        <v>1</v>
      </c>
      <c r="S19" s="209" t="s">
        <v>104</v>
      </c>
    </row>
    <row r="20" spans="1:19" x14ac:dyDescent="0.2">
      <c r="A20" s="18">
        <v>18</v>
      </c>
      <c r="B20" s="54" t="s">
        <v>124</v>
      </c>
      <c r="C20" s="134" t="s">
        <v>576</v>
      </c>
      <c r="D20" s="52"/>
      <c r="F20" s="20">
        <v>5</v>
      </c>
      <c r="G20" s="161" t="s">
        <v>23</v>
      </c>
      <c r="H20" s="51" t="s">
        <v>104</v>
      </c>
      <c r="I20" s="133">
        <f t="shared" si="0"/>
        <v>71.092437480817821</v>
      </c>
      <c r="K20" s="51" t="s">
        <v>23</v>
      </c>
      <c r="M20" s="196" t="s">
        <v>103</v>
      </c>
      <c r="N20" s="201" t="s">
        <v>418</v>
      </c>
      <c r="O20" s="202" t="s">
        <v>967</v>
      </c>
      <c r="P20" s="201" t="s">
        <v>966</v>
      </c>
      <c r="Q20" s="201">
        <v>1</v>
      </c>
      <c r="R20" s="196">
        <v>2</v>
      </c>
      <c r="S20" s="209" t="s">
        <v>104</v>
      </c>
    </row>
    <row r="21" spans="1:19" x14ac:dyDescent="0.2">
      <c r="A21" s="18">
        <v>19</v>
      </c>
      <c r="B21" s="54" t="s">
        <v>451</v>
      </c>
      <c r="C21" s="66" t="s">
        <v>611</v>
      </c>
      <c r="D21" s="52"/>
      <c r="F21" s="20">
        <v>5</v>
      </c>
      <c r="G21" s="161" t="s">
        <v>21</v>
      </c>
      <c r="H21" s="51" t="s">
        <v>104</v>
      </c>
      <c r="I21" s="133">
        <f t="shared" si="0"/>
        <v>71.092437480817821</v>
      </c>
      <c r="K21" s="51" t="s">
        <v>23</v>
      </c>
      <c r="M21" s="196" t="s">
        <v>104</v>
      </c>
      <c r="N21" s="201" t="s">
        <v>968</v>
      </c>
      <c r="O21" s="202" t="s">
        <v>969</v>
      </c>
      <c r="P21" s="201" t="s">
        <v>966</v>
      </c>
      <c r="Q21" s="201">
        <v>3</v>
      </c>
      <c r="R21" s="196">
        <v>3</v>
      </c>
      <c r="S21" s="209" t="s">
        <v>107</v>
      </c>
    </row>
    <row r="22" spans="1:19" x14ac:dyDescent="0.2">
      <c r="A22" s="18">
        <v>20</v>
      </c>
      <c r="B22" s="54" t="s">
        <v>950</v>
      </c>
      <c r="C22" s="66" t="s">
        <v>110</v>
      </c>
      <c r="D22" s="52"/>
      <c r="F22" s="20">
        <v>4</v>
      </c>
      <c r="G22" s="161" t="s">
        <v>244</v>
      </c>
      <c r="H22" s="51" t="s">
        <v>104</v>
      </c>
      <c r="I22" s="133">
        <f t="shared" si="0"/>
        <v>56.246936830414995</v>
      </c>
      <c r="K22" s="51" t="s">
        <v>22</v>
      </c>
      <c r="M22" s="51" t="s">
        <v>102</v>
      </c>
      <c r="N22" s="54" t="s">
        <v>104</v>
      </c>
      <c r="O22" s="148" t="s">
        <v>970</v>
      </c>
      <c r="P22" s="54" t="s">
        <v>21</v>
      </c>
      <c r="Q22" s="54">
        <v>1</v>
      </c>
      <c r="R22" s="51" t="s">
        <v>102</v>
      </c>
      <c r="S22" s="87" t="s">
        <v>103</v>
      </c>
    </row>
    <row r="23" spans="1:19" x14ac:dyDescent="0.2">
      <c r="A23" s="18">
        <v>21</v>
      </c>
      <c r="B23" s="54" t="s">
        <v>474</v>
      </c>
      <c r="C23" s="53" t="s">
        <v>266</v>
      </c>
      <c r="D23" s="52"/>
      <c r="F23" s="20">
        <v>4</v>
      </c>
      <c r="G23" s="161" t="s">
        <v>961</v>
      </c>
      <c r="H23" s="51" t="s">
        <v>104</v>
      </c>
      <c r="I23" s="133">
        <f t="shared" si="0"/>
        <v>56.246936830414995</v>
      </c>
      <c r="K23" s="51" t="s">
        <v>22</v>
      </c>
      <c r="M23" s="51" t="s">
        <v>103</v>
      </c>
      <c r="N23" s="54" t="s">
        <v>412</v>
      </c>
      <c r="O23" s="148" t="s">
        <v>971</v>
      </c>
      <c r="P23" s="54" t="s">
        <v>21</v>
      </c>
      <c r="Q23" s="54">
        <v>2</v>
      </c>
      <c r="R23" s="51" t="s">
        <v>103</v>
      </c>
      <c r="S23" s="87" t="s">
        <v>105</v>
      </c>
    </row>
    <row r="24" spans="1:19" x14ac:dyDescent="0.2">
      <c r="A24" s="18">
        <v>22</v>
      </c>
      <c r="B24" s="54" t="s">
        <v>128</v>
      </c>
      <c r="C24" s="66" t="s">
        <v>230</v>
      </c>
      <c r="D24" s="52"/>
      <c r="F24" s="20">
        <v>4</v>
      </c>
      <c r="G24" s="161" t="s">
        <v>174</v>
      </c>
      <c r="H24" s="51" t="s">
        <v>104</v>
      </c>
      <c r="I24" s="133">
        <f t="shared" si="0"/>
        <v>56.246936830414995</v>
      </c>
      <c r="K24" s="51" t="s">
        <v>21</v>
      </c>
      <c r="M24" s="51" t="s">
        <v>104</v>
      </c>
      <c r="N24" s="54" t="s">
        <v>451</v>
      </c>
      <c r="O24" s="148" t="s">
        <v>972</v>
      </c>
      <c r="P24" s="54" t="s">
        <v>21</v>
      </c>
      <c r="Q24" s="54">
        <v>4</v>
      </c>
      <c r="R24" s="51" t="s">
        <v>104</v>
      </c>
      <c r="S24" s="87" t="s">
        <v>108</v>
      </c>
    </row>
    <row r="25" spans="1:19" x14ac:dyDescent="0.2">
      <c r="A25" s="18">
        <v>23</v>
      </c>
      <c r="B25" s="54" t="s">
        <v>443</v>
      </c>
      <c r="C25" s="53" t="s">
        <v>991</v>
      </c>
      <c r="D25" s="52"/>
      <c r="F25" s="20">
        <v>2</v>
      </c>
      <c r="G25" s="161" t="s">
        <v>581</v>
      </c>
      <c r="H25" s="51" t="s">
        <v>103</v>
      </c>
      <c r="I25" s="133">
        <f t="shared" si="0"/>
        <v>50</v>
      </c>
      <c r="K25" s="51" t="s">
        <v>22</v>
      </c>
      <c r="M25" s="51" t="s">
        <v>105</v>
      </c>
      <c r="N25" s="54" t="s">
        <v>141</v>
      </c>
      <c r="O25" s="148" t="s">
        <v>973</v>
      </c>
      <c r="P25" s="54" t="s">
        <v>21</v>
      </c>
      <c r="Q25" s="54">
        <v>3</v>
      </c>
      <c r="R25" s="51" t="s">
        <v>105</v>
      </c>
      <c r="S25" s="87" t="s">
        <v>108</v>
      </c>
    </row>
    <row r="26" spans="1:19" x14ac:dyDescent="0.2">
      <c r="A26" s="18">
        <v>24</v>
      </c>
      <c r="B26" s="54" t="s">
        <v>461</v>
      </c>
      <c r="C26" s="66" t="s">
        <v>723</v>
      </c>
      <c r="D26" s="52"/>
      <c r="F26" s="20">
        <v>5</v>
      </c>
      <c r="G26" s="161" t="s">
        <v>23</v>
      </c>
      <c r="H26" s="51" t="s">
        <v>105</v>
      </c>
      <c r="I26" s="133">
        <f t="shared" si="0"/>
        <v>44.845500650402819</v>
      </c>
      <c r="K26" s="51" t="s">
        <v>22</v>
      </c>
      <c r="M26" s="51" t="s">
        <v>106</v>
      </c>
      <c r="N26" s="54" t="s">
        <v>103</v>
      </c>
      <c r="O26" s="148" t="s">
        <v>974</v>
      </c>
      <c r="P26" s="54" t="s">
        <v>21</v>
      </c>
      <c r="Q26" s="54">
        <v>5</v>
      </c>
      <c r="R26" s="51" t="s">
        <v>16</v>
      </c>
      <c r="S26" s="87" t="s">
        <v>141</v>
      </c>
    </row>
    <row r="27" spans="1:19" x14ac:dyDescent="0.2">
      <c r="A27" s="18">
        <v>25</v>
      </c>
      <c r="B27" s="54" t="s">
        <v>141</v>
      </c>
      <c r="C27" s="66" t="s">
        <v>118</v>
      </c>
      <c r="D27" s="52"/>
      <c r="F27" s="20">
        <v>5</v>
      </c>
      <c r="G27" s="161" t="s">
        <v>21</v>
      </c>
      <c r="H27" s="51" t="s">
        <v>105</v>
      </c>
      <c r="I27" s="133">
        <f t="shared" si="0"/>
        <v>44.845500650402819</v>
      </c>
      <c r="K27" s="51" t="s">
        <v>22</v>
      </c>
      <c r="M27" s="196" t="s">
        <v>102</v>
      </c>
      <c r="N27" s="201" t="s">
        <v>105</v>
      </c>
      <c r="O27" s="202" t="s">
        <v>975</v>
      </c>
      <c r="P27" s="201" t="s">
        <v>581</v>
      </c>
      <c r="Q27" s="201">
        <v>1</v>
      </c>
      <c r="R27" s="196">
        <v>1</v>
      </c>
      <c r="S27" s="209" t="s">
        <v>103</v>
      </c>
    </row>
    <row r="28" spans="1:19" x14ac:dyDescent="0.2">
      <c r="A28" s="18">
        <v>26</v>
      </c>
      <c r="B28" s="54" t="s">
        <v>945</v>
      </c>
      <c r="C28" s="53" t="s">
        <v>987</v>
      </c>
      <c r="D28" s="52"/>
      <c r="F28" s="20">
        <v>3</v>
      </c>
      <c r="G28" s="161" t="s">
        <v>943</v>
      </c>
      <c r="H28" s="51" t="s">
        <v>104</v>
      </c>
      <c r="I28" s="133">
        <f t="shared" si="0"/>
        <v>33.333333333333329</v>
      </c>
      <c r="K28" s="51" t="s">
        <v>22</v>
      </c>
      <c r="M28" s="196" t="s">
        <v>103</v>
      </c>
      <c r="N28" s="201" t="s">
        <v>443</v>
      </c>
      <c r="O28" s="202" t="s">
        <v>976</v>
      </c>
      <c r="P28" s="201" t="s">
        <v>581</v>
      </c>
      <c r="Q28" s="201">
        <v>2</v>
      </c>
      <c r="R28" s="196">
        <v>2</v>
      </c>
      <c r="S28" s="209" t="s">
        <v>105</v>
      </c>
    </row>
    <row r="29" spans="1:19" x14ac:dyDescent="0.2">
      <c r="A29" s="18">
        <v>27</v>
      </c>
      <c r="B29" s="54" t="s">
        <v>968</v>
      </c>
      <c r="C29" s="66" t="s">
        <v>270</v>
      </c>
      <c r="D29" s="52"/>
      <c r="F29" s="20">
        <v>3</v>
      </c>
      <c r="G29" s="161" t="s">
        <v>966</v>
      </c>
      <c r="H29" s="51" t="s">
        <v>104</v>
      </c>
      <c r="I29" s="133">
        <f t="shared" si="0"/>
        <v>33.333333333333329</v>
      </c>
      <c r="K29" s="51" t="s">
        <v>22</v>
      </c>
      <c r="M29" s="51" t="s">
        <v>102</v>
      </c>
      <c r="N29" s="54" t="s">
        <v>101</v>
      </c>
      <c r="O29" s="148" t="s">
        <v>977</v>
      </c>
      <c r="P29" s="54" t="s">
        <v>174</v>
      </c>
      <c r="Q29" s="54">
        <v>2</v>
      </c>
      <c r="R29" s="51">
        <v>1</v>
      </c>
      <c r="S29" s="87" t="s">
        <v>104</v>
      </c>
    </row>
    <row r="30" spans="1:19" x14ac:dyDescent="0.2">
      <c r="A30" s="18">
        <v>28</v>
      </c>
      <c r="B30" s="54" t="s">
        <v>984</v>
      </c>
      <c r="C30" s="66" t="s">
        <v>993</v>
      </c>
      <c r="D30" s="52"/>
      <c r="F30" s="20">
        <v>3</v>
      </c>
      <c r="G30" s="161" t="s">
        <v>982</v>
      </c>
      <c r="H30" s="51" t="s">
        <v>104</v>
      </c>
      <c r="I30" s="133">
        <f t="shared" si="0"/>
        <v>33.333333333333329</v>
      </c>
      <c r="K30" s="51" t="s">
        <v>22</v>
      </c>
      <c r="M30" s="51" t="s">
        <v>103</v>
      </c>
      <c r="N30" s="54" t="s">
        <v>226</v>
      </c>
      <c r="O30" s="148" t="s">
        <v>978</v>
      </c>
      <c r="P30" s="54" t="s">
        <v>174</v>
      </c>
      <c r="Q30" s="54">
        <v>1</v>
      </c>
      <c r="R30" s="51">
        <v>2</v>
      </c>
      <c r="S30" s="87" t="s">
        <v>104</v>
      </c>
    </row>
    <row r="31" spans="1:19" x14ac:dyDescent="0.2">
      <c r="A31" s="18">
        <v>29</v>
      </c>
      <c r="B31" s="54" t="s">
        <v>952</v>
      </c>
      <c r="C31" s="53" t="s">
        <v>318</v>
      </c>
      <c r="D31" s="52"/>
      <c r="F31" s="20">
        <v>4</v>
      </c>
      <c r="G31" s="161" t="s">
        <v>244</v>
      </c>
      <c r="H31" s="51" t="s">
        <v>105</v>
      </c>
      <c r="I31" s="133">
        <f t="shared" si="0"/>
        <v>25</v>
      </c>
      <c r="K31" s="51" t="s">
        <v>22</v>
      </c>
      <c r="M31" s="51" t="s">
        <v>104</v>
      </c>
      <c r="N31" s="54" t="s">
        <v>128</v>
      </c>
      <c r="O31" s="148" t="s">
        <v>979</v>
      </c>
      <c r="P31" s="54" t="s">
        <v>174</v>
      </c>
      <c r="Q31" s="54">
        <v>4</v>
      </c>
      <c r="R31" s="51">
        <v>3</v>
      </c>
      <c r="S31" s="87" t="s">
        <v>108</v>
      </c>
    </row>
    <row r="32" spans="1:19" x14ac:dyDescent="0.2">
      <c r="A32" s="18">
        <v>30</v>
      </c>
      <c r="B32" s="54" t="s">
        <v>100</v>
      </c>
      <c r="C32" s="53" t="s">
        <v>575</v>
      </c>
      <c r="D32" s="52"/>
      <c r="F32" s="20">
        <v>4</v>
      </c>
      <c r="G32" s="161" t="s">
        <v>961</v>
      </c>
      <c r="H32" s="51" t="s">
        <v>105</v>
      </c>
      <c r="I32" s="133">
        <f t="shared" si="0"/>
        <v>25</v>
      </c>
      <c r="K32" s="51" t="s">
        <v>22</v>
      </c>
      <c r="M32" s="51" t="s">
        <v>105</v>
      </c>
      <c r="N32" s="54" t="s">
        <v>125</v>
      </c>
      <c r="O32" s="148" t="s">
        <v>980</v>
      </c>
      <c r="P32" s="54" t="s">
        <v>174</v>
      </c>
      <c r="Q32" s="54">
        <v>3</v>
      </c>
      <c r="R32" s="51">
        <v>4</v>
      </c>
      <c r="S32" s="87" t="s">
        <v>108</v>
      </c>
    </row>
    <row r="33" spans="1:19" x14ac:dyDescent="0.2">
      <c r="A33" s="18">
        <v>31</v>
      </c>
      <c r="B33" s="54" t="s">
        <v>125</v>
      </c>
      <c r="C33" s="53" t="s">
        <v>138</v>
      </c>
      <c r="D33" s="52"/>
      <c r="F33" s="20">
        <v>4</v>
      </c>
      <c r="G33" s="161" t="s">
        <v>174</v>
      </c>
      <c r="H33" s="51" t="s">
        <v>105</v>
      </c>
      <c r="I33" s="133">
        <f t="shared" si="0"/>
        <v>25</v>
      </c>
      <c r="K33" s="51" t="s">
        <v>22</v>
      </c>
      <c r="M33" s="196" t="s">
        <v>102</v>
      </c>
      <c r="N33" s="201" t="s">
        <v>108</v>
      </c>
      <c r="O33" s="202" t="s">
        <v>981</v>
      </c>
      <c r="P33" s="201" t="s">
        <v>982</v>
      </c>
      <c r="Q33" s="201" t="s">
        <v>102</v>
      </c>
      <c r="R33" s="196" t="s">
        <v>102</v>
      </c>
      <c r="S33" s="209" t="s">
        <v>103</v>
      </c>
    </row>
    <row r="34" spans="1:19" x14ac:dyDescent="0.2">
      <c r="A34" s="18">
        <v>32</v>
      </c>
      <c r="B34" s="54" t="s">
        <v>958</v>
      </c>
      <c r="C34" s="66" t="s">
        <v>989</v>
      </c>
      <c r="D34" s="52"/>
      <c r="F34" s="20">
        <v>5</v>
      </c>
      <c r="G34" s="161" t="s">
        <v>23</v>
      </c>
      <c r="H34" s="51" t="s">
        <v>106</v>
      </c>
      <c r="I34" s="133">
        <f t="shared" si="0"/>
        <v>20</v>
      </c>
      <c r="K34" s="51" t="s">
        <v>21</v>
      </c>
      <c r="M34" s="196" t="s">
        <v>103</v>
      </c>
      <c r="N34" s="201" t="s">
        <v>102</v>
      </c>
      <c r="O34" s="202" t="s">
        <v>983</v>
      </c>
      <c r="P34" s="201" t="s">
        <v>982</v>
      </c>
      <c r="Q34" s="201" t="s">
        <v>103</v>
      </c>
      <c r="R34" s="196" t="s">
        <v>103</v>
      </c>
      <c r="S34" s="209" t="s">
        <v>105</v>
      </c>
    </row>
    <row r="35" spans="1:19" x14ac:dyDescent="0.2">
      <c r="A35" s="18">
        <v>33</v>
      </c>
      <c r="B35" s="54" t="s">
        <v>103</v>
      </c>
      <c r="C35" s="53" t="s">
        <v>990</v>
      </c>
      <c r="D35" s="52"/>
      <c r="F35" s="20">
        <v>5</v>
      </c>
      <c r="G35" s="161" t="s">
        <v>21</v>
      </c>
      <c r="H35" s="51" t="s">
        <v>106</v>
      </c>
      <c r="I35" s="133">
        <f t="shared" si="0"/>
        <v>20</v>
      </c>
      <c r="K35" s="51" t="s">
        <v>21</v>
      </c>
      <c r="M35" s="196" t="s">
        <v>104</v>
      </c>
      <c r="N35" s="201" t="s">
        <v>984</v>
      </c>
      <c r="O35" s="202" t="s">
        <v>985</v>
      </c>
      <c r="P35" s="201" t="s">
        <v>982</v>
      </c>
      <c r="Q35" s="201" t="s">
        <v>17</v>
      </c>
      <c r="R35" s="196" t="s">
        <v>17</v>
      </c>
      <c r="S35" s="209" t="s">
        <v>124</v>
      </c>
    </row>
    <row r="36" spans="1:19" x14ac:dyDescent="0.2">
      <c r="I36" s="22"/>
      <c r="K36"/>
      <c r="M36"/>
      <c r="N36"/>
      <c r="R36" s="122"/>
      <c r="S36" s="122"/>
    </row>
    <row r="37" spans="1:19" x14ac:dyDescent="0.2">
      <c r="I37" s="22"/>
      <c r="K37"/>
      <c r="M37"/>
      <c r="N37"/>
      <c r="R37" s="122"/>
      <c r="S37" s="122"/>
    </row>
    <row r="38" spans="1:19" x14ac:dyDescent="0.2">
      <c r="I38" s="22"/>
      <c r="K38"/>
      <c r="M38"/>
      <c r="N38"/>
      <c r="R38" s="122"/>
      <c r="S38" s="122"/>
    </row>
    <row r="39" spans="1:19" x14ac:dyDescent="0.2">
      <c r="I39" s="22"/>
      <c r="K39"/>
      <c r="M39"/>
      <c r="N39"/>
      <c r="R39" s="122"/>
      <c r="S39" s="122"/>
    </row>
    <row r="40" spans="1:19" x14ac:dyDescent="0.2">
      <c r="I40" s="22"/>
      <c r="K40"/>
      <c r="M40"/>
      <c r="N40"/>
      <c r="R40" s="122"/>
      <c r="S40" s="122"/>
    </row>
    <row r="41" spans="1:19" x14ac:dyDescent="0.2">
      <c r="I41" s="22"/>
      <c r="K41"/>
      <c r="M41"/>
      <c r="N41"/>
      <c r="R41" s="122"/>
      <c r="S41" s="122"/>
    </row>
    <row r="42" spans="1:19" x14ac:dyDescent="0.2">
      <c r="I42" s="22"/>
      <c r="K42"/>
      <c r="M42"/>
      <c r="N42"/>
      <c r="R42" s="122"/>
      <c r="S42" s="122"/>
    </row>
    <row r="43" spans="1:19" x14ac:dyDescent="0.2">
      <c r="I43" s="22"/>
      <c r="K43"/>
      <c r="M43"/>
      <c r="N43"/>
      <c r="R43" s="39"/>
    </row>
    <row r="44" spans="1:19" x14ac:dyDescent="0.2">
      <c r="I44" s="22"/>
      <c r="K44"/>
      <c r="M44"/>
      <c r="N44"/>
      <c r="R44" s="39"/>
    </row>
    <row r="45" spans="1:19" x14ac:dyDescent="0.2">
      <c r="I45" s="22"/>
      <c r="K45"/>
      <c r="M45"/>
      <c r="N45"/>
      <c r="R45" s="39"/>
    </row>
    <row r="46" spans="1:19" x14ac:dyDescent="0.2">
      <c r="I46" s="22"/>
      <c r="K46"/>
      <c r="M46"/>
      <c r="N46"/>
      <c r="R46" s="39"/>
    </row>
    <row r="47" spans="1:19" x14ac:dyDescent="0.2">
      <c r="I47" s="22"/>
      <c r="K47"/>
      <c r="M47"/>
      <c r="N47"/>
      <c r="R47" s="39"/>
    </row>
    <row r="48" spans="1:19" x14ac:dyDescent="0.2">
      <c r="I48" s="22"/>
      <c r="K48"/>
      <c r="M48"/>
      <c r="N48"/>
      <c r="R48" s="39"/>
    </row>
    <row r="49" spans="9:18" x14ac:dyDescent="0.2">
      <c r="I49" s="22"/>
      <c r="K49"/>
      <c r="M49"/>
      <c r="N49"/>
      <c r="R49" s="39"/>
    </row>
    <row r="50" spans="9:18" x14ac:dyDescent="0.2">
      <c r="I50" s="22"/>
      <c r="K50"/>
      <c r="M50"/>
      <c r="N50"/>
      <c r="R50" s="39"/>
    </row>
    <row r="51" spans="9:18" x14ac:dyDescent="0.2">
      <c r="I51" s="22"/>
      <c r="K51"/>
      <c r="M51"/>
      <c r="N51"/>
      <c r="R51" s="39"/>
    </row>
    <row r="52" spans="9:18" x14ac:dyDescent="0.2">
      <c r="I52" s="22"/>
      <c r="K52"/>
      <c r="M52"/>
      <c r="N52"/>
      <c r="R52" s="39"/>
    </row>
    <row r="53" spans="9:18" x14ac:dyDescent="0.2">
      <c r="I53" s="22"/>
      <c r="K53"/>
      <c r="M53"/>
      <c r="N53"/>
      <c r="R53" s="39"/>
    </row>
    <row r="54" spans="9:18" x14ac:dyDescent="0.2">
      <c r="I54" s="22"/>
      <c r="K54"/>
      <c r="M54"/>
      <c r="N54"/>
      <c r="R54" s="39"/>
    </row>
    <row r="55" spans="9:18" x14ac:dyDescent="0.2">
      <c r="I55" s="22"/>
      <c r="K55"/>
      <c r="M55"/>
      <c r="N55"/>
      <c r="R55" s="39"/>
    </row>
    <row r="56" spans="9:18" x14ac:dyDescent="0.2">
      <c r="I56" s="22"/>
      <c r="K56"/>
      <c r="M56"/>
      <c r="N56"/>
      <c r="R56" s="39"/>
    </row>
    <row r="57" spans="9:18" x14ac:dyDescent="0.2">
      <c r="K57"/>
      <c r="M57"/>
      <c r="N57"/>
      <c r="R57" s="39"/>
    </row>
    <row r="58" spans="9:18" x14ac:dyDescent="0.2">
      <c r="K58"/>
      <c r="M58"/>
      <c r="N58"/>
      <c r="R58" s="39"/>
    </row>
    <row r="59" spans="9:18" x14ac:dyDescent="0.2">
      <c r="K59"/>
      <c r="M59"/>
      <c r="N59"/>
      <c r="R59" s="39"/>
    </row>
    <row r="60" spans="9:18" x14ac:dyDescent="0.2">
      <c r="K60"/>
      <c r="M60"/>
      <c r="N60"/>
      <c r="R60" s="39"/>
    </row>
    <row r="61" spans="9:18" x14ac:dyDescent="0.2">
      <c r="K61"/>
      <c r="M61"/>
      <c r="N61"/>
      <c r="R61" s="39"/>
    </row>
    <row r="62" spans="9:18" x14ac:dyDescent="0.2">
      <c r="K62"/>
      <c r="M62"/>
      <c r="N62"/>
      <c r="R62" s="39"/>
    </row>
    <row r="63" spans="9:18" x14ac:dyDescent="0.2">
      <c r="K63"/>
      <c r="M63"/>
      <c r="N63"/>
      <c r="R63" s="39"/>
    </row>
    <row r="64" spans="9:18" x14ac:dyDescent="0.2">
      <c r="K64"/>
      <c r="M64"/>
      <c r="N64"/>
      <c r="R64" s="39"/>
    </row>
    <row r="65" spans="11:18" x14ac:dyDescent="0.2">
      <c r="K65"/>
      <c r="M65"/>
      <c r="N65"/>
      <c r="R65" s="39"/>
    </row>
    <row r="66" spans="11:18" x14ac:dyDescent="0.2">
      <c r="K66"/>
      <c r="M66"/>
      <c r="N66"/>
      <c r="R66" s="39"/>
    </row>
    <row r="67" spans="11:18" x14ac:dyDescent="0.2">
      <c r="K67"/>
      <c r="M67"/>
      <c r="N67"/>
      <c r="R67" s="39"/>
    </row>
    <row r="68" spans="11:18" x14ac:dyDescent="0.2">
      <c r="K68"/>
      <c r="M68"/>
      <c r="N68"/>
      <c r="R68" s="39"/>
    </row>
    <row r="69" spans="11:18" x14ac:dyDescent="0.2">
      <c r="K69"/>
      <c r="M69"/>
      <c r="N69"/>
      <c r="R69" s="39"/>
    </row>
    <row r="70" spans="11:18" x14ac:dyDescent="0.2">
      <c r="K70"/>
      <c r="M70"/>
      <c r="N70"/>
      <c r="R70" s="39"/>
    </row>
    <row r="71" spans="11:18" x14ac:dyDescent="0.2">
      <c r="K71"/>
      <c r="M71"/>
      <c r="N71"/>
      <c r="R71" s="39"/>
    </row>
    <row r="72" spans="11:18" x14ac:dyDescent="0.2">
      <c r="K72"/>
      <c r="M72"/>
      <c r="N72"/>
      <c r="R72" s="39"/>
    </row>
    <row r="73" spans="11:18" x14ac:dyDescent="0.2">
      <c r="K73"/>
      <c r="M73"/>
      <c r="N73"/>
      <c r="R73" s="39"/>
    </row>
    <row r="74" spans="11:18" x14ac:dyDescent="0.2">
      <c r="K74"/>
      <c r="M74"/>
      <c r="N74"/>
      <c r="R74" s="39"/>
    </row>
    <row r="75" spans="11:18" x14ac:dyDescent="0.2">
      <c r="K75"/>
      <c r="M75"/>
      <c r="N75"/>
      <c r="R75" s="39"/>
    </row>
    <row r="76" spans="11:18" x14ac:dyDescent="0.2">
      <c r="K76"/>
      <c r="M76"/>
      <c r="N76"/>
      <c r="R76" s="39"/>
    </row>
    <row r="77" spans="11:18" x14ac:dyDescent="0.2">
      <c r="K77"/>
      <c r="M77"/>
      <c r="N77"/>
      <c r="R77" s="39"/>
    </row>
    <row r="78" spans="11:18" x14ac:dyDescent="0.2">
      <c r="K78"/>
      <c r="M78"/>
      <c r="N78"/>
      <c r="R78" s="39"/>
    </row>
    <row r="79" spans="11:18" x14ac:dyDescent="0.2">
      <c r="K79"/>
      <c r="M79"/>
      <c r="N79"/>
      <c r="R79" s="39"/>
    </row>
    <row r="80" spans="11:18" x14ac:dyDescent="0.2">
      <c r="K80"/>
      <c r="M80"/>
      <c r="N80"/>
      <c r="R80" s="39"/>
    </row>
    <row r="81" spans="11:18" x14ac:dyDescent="0.2">
      <c r="K81"/>
      <c r="M81"/>
      <c r="N81"/>
      <c r="R81" s="39"/>
    </row>
    <row r="82" spans="11:18" x14ac:dyDescent="0.2">
      <c r="K82"/>
      <c r="M82"/>
      <c r="N82"/>
      <c r="R82" s="39"/>
    </row>
    <row r="83" spans="11:18" x14ac:dyDescent="0.2">
      <c r="K83"/>
      <c r="M83"/>
      <c r="N83"/>
      <c r="R83" s="39"/>
    </row>
    <row r="84" spans="11:18" x14ac:dyDescent="0.2">
      <c r="K84"/>
      <c r="M84"/>
      <c r="N84"/>
      <c r="R84" s="39"/>
    </row>
    <row r="85" spans="11:18" x14ac:dyDescent="0.2">
      <c r="K85"/>
      <c r="M85"/>
      <c r="N85"/>
      <c r="R85" s="39"/>
    </row>
    <row r="86" spans="11:18" x14ac:dyDescent="0.2">
      <c r="K86"/>
      <c r="M86"/>
      <c r="N86"/>
      <c r="R86" s="39"/>
    </row>
    <row r="87" spans="11:18" x14ac:dyDescent="0.2">
      <c r="K87"/>
      <c r="M87"/>
      <c r="N87"/>
      <c r="R87" s="39"/>
    </row>
    <row r="88" spans="11:18" x14ac:dyDescent="0.2">
      <c r="K88"/>
      <c r="M88"/>
      <c r="N88"/>
      <c r="R88" s="39"/>
    </row>
    <row r="89" spans="11:18" x14ac:dyDescent="0.2">
      <c r="K89"/>
      <c r="M89"/>
      <c r="N89"/>
      <c r="R89" s="39"/>
    </row>
    <row r="90" spans="11:18" x14ac:dyDescent="0.2">
      <c r="K90"/>
      <c r="M90"/>
      <c r="N90"/>
      <c r="R90" s="39"/>
    </row>
    <row r="91" spans="11:18" x14ac:dyDescent="0.2">
      <c r="K91"/>
      <c r="M91"/>
      <c r="N91"/>
      <c r="R91" s="39"/>
    </row>
    <row r="92" spans="11:18" x14ac:dyDescent="0.2">
      <c r="K92"/>
      <c r="M92"/>
      <c r="N92"/>
      <c r="R92" s="39"/>
    </row>
    <row r="93" spans="11:18" x14ac:dyDescent="0.2">
      <c r="K93"/>
      <c r="M93"/>
      <c r="N93"/>
      <c r="R93" s="39"/>
    </row>
    <row r="94" spans="11:18" x14ac:dyDescent="0.2">
      <c r="K94"/>
      <c r="M94"/>
      <c r="N94"/>
      <c r="R94" s="39"/>
    </row>
    <row r="95" spans="11:18" x14ac:dyDescent="0.2">
      <c r="K95"/>
      <c r="M95"/>
      <c r="N95"/>
      <c r="R95" s="39"/>
    </row>
    <row r="96" spans="11:18" x14ac:dyDescent="0.2">
      <c r="K96"/>
      <c r="M96"/>
      <c r="N96"/>
      <c r="R96" s="39"/>
    </row>
    <row r="97" spans="11:18" x14ac:dyDescent="0.2">
      <c r="K97"/>
      <c r="M97"/>
      <c r="N97"/>
      <c r="R97" s="39"/>
    </row>
    <row r="98" spans="11:18" x14ac:dyDescent="0.2">
      <c r="K98"/>
      <c r="M98"/>
      <c r="N98"/>
      <c r="R98" s="39"/>
    </row>
    <row r="99" spans="11:18" x14ac:dyDescent="0.2">
      <c r="K99"/>
      <c r="M99"/>
      <c r="N99"/>
      <c r="R99" s="39"/>
    </row>
    <row r="100" spans="11:18" x14ac:dyDescent="0.2">
      <c r="K100"/>
      <c r="M100"/>
      <c r="N100"/>
      <c r="R100" s="39"/>
    </row>
    <row r="101" spans="11:18" x14ac:dyDescent="0.2">
      <c r="K101"/>
      <c r="M101"/>
      <c r="N101"/>
      <c r="R101" s="39"/>
    </row>
    <row r="102" spans="11:18" x14ac:dyDescent="0.2">
      <c r="K102"/>
      <c r="M102"/>
      <c r="N102"/>
      <c r="R102" s="39"/>
    </row>
    <row r="103" spans="11:18" x14ac:dyDescent="0.2">
      <c r="K103"/>
      <c r="M103"/>
      <c r="N103"/>
      <c r="R103" s="39"/>
    </row>
    <row r="104" spans="11:18" x14ac:dyDescent="0.2">
      <c r="K104"/>
      <c r="M104"/>
      <c r="N104"/>
      <c r="R104" s="39"/>
    </row>
    <row r="105" spans="11:18" x14ac:dyDescent="0.2">
      <c r="K105"/>
      <c r="M105"/>
      <c r="N105"/>
      <c r="R105" s="39"/>
    </row>
    <row r="106" spans="11:18" x14ac:dyDescent="0.2">
      <c r="K106"/>
      <c r="M106"/>
      <c r="N106"/>
      <c r="R106" s="39"/>
    </row>
    <row r="107" spans="11:18" x14ac:dyDescent="0.2">
      <c r="K107"/>
      <c r="M107"/>
      <c r="N107"/>
      <c r="R107" s="39"/>
    </row>
    <row r="108" spans="11:18" x14ac:dyDescent="0.2">
      <c r="K108"/>
      <c r="M108"/>
      <c r="N108"/>
      <c r="R108" s="39"/>
    </row>
    <row r="109" spans="11:18" x14ac:dyDescent="0.2">
      <c r="K109"/>
      <c r="M109"/>
      <c r="N109"/>
      <c r="R109" s="39"/>
    </row>
    <row r="110" spans="11:18" x14ac:dyDescent="0.2">
      <c r="K110"/>
      <c r="M110"/>
      <c r="N110"/>
      <c r="R110" s="39"/>
    </row>
    <row r="111" spans="11:18" x14ac:dyDescent="0.2">
      <c r="K111"/>
      <c r="M111"/>
      <c r="N111"/>
      <c r="R111" s="39"/>
    </row>
    <row r="112" spans="11:18" x14ac:dyDescent="0.2">
      <c r="K112"/>
      <c r="M112"/>
      <c r="N112"/>
      <c r="R112" s="39"/>
    </row>
    <row r="113" spans="11:18" x14ac:dyDescent="0.2">
      <c r="K113"/>
      <c r="M113"/>
      <c r="N113"/>
      <c r="R113" s="39"/>
    </row>
    <row r="114" spans="11:18" x14ac:dyDescent="0.2">
      <c r="K114"/>
      <c r="M114"/>
      <c r="N114"/>
      <c r="R114" s="39"/>
    </row>
    <row r="115" spans="11:18" x14ac:dyDescent="0.2">
      <c r="K115"/>
      <c r="M115"/>
      <c r="N115"/>
      <c r="R115" s="39"/>
    </row>
    <row r="116" spans="11:18" x14ac:dyDescent="0.2">
      <c r="K116"/>
      <c r="M116"/>
      <c r="N116"/>
      <c r="R116" s="39"/>
    </row>
    <row r="117" spans="11:18" x14ac:dyDescent="0.2">
      <c r="K117"/>
      <c r="M117"/>
      <c r="N117"/>
      <c r="R117" s="39"/>
    </row>
    <row r="118" spans="11:18" x14ac:dyDescent="0.2">
      <c r="K118"/>
      <c r="M118"/>
      <c r="N118"/>
      <c r="R118" s="39"/>
    </row>
    <row r="119" spans="11:18" x14ac:dyDescent="0.2">
      <c r="K119"/>
      <c r="M119"/>
      <c r="N119"/>
      <c r="R119" s="39"/>
    </row>
    <row r="120" spans="11:18" x14ac:dyDescent="0.2">
      <c r="K120"/>
      <c r="M120"/>
      <c r="N120"/>
      <c r="R120" s="39"/>
    </row>
    <row r="121" spans="11:18" x14ac:dyDescent="0.2">
      <c r="K121"/>
      <c r="M121"/>
      <c r="N121"/>
      <c r="R121" s="39"/>
    </row>
    <row r="122" spans="11:18" x14ac:dyDescent="0.2">
      <c r="K122"/>
      <c r="M122"/>
      <c r="N122"/>
      <c r="R122" s="39"/>
    </row>
    <row r="123" spans="11:18" x14ac:dyDescent="0.2">
      <c r="K123"/>
      <c r="M123"/>
      <c r="N123"/>
      <c r="R123" s="39"/>
    </row>
    <row r="124" spans="11:18" x14ac:dyDescent="0.2">
      <c r="K124"/>
      <c r="M124"/>
      <c r="N124"/>
      <c r="R124" s="39"/>
    </row>
    <row r="125" spans="11:18" x14ac:dyDescent="0.2">
      <c r="K125"/>
      <c r="M125"/>
      <c r="N125"/>
      <c r="R125" s="39"/>
    </row>
    <row r="126" spans="11:18" x14ac:dyDescent="0.2">
      <c r="K126"/>
      <c r="M126"/>
      <c r="N126"/>
      <c r="R126" s="39"/>
    </row>
    <row r="127" spans="11:18" x14ac:dyDescent="0.2">
      <c r="K127"/>
      <c r="M127"/>
      <c r="N127"/>
      <c r="R127" s="39"/>
    </row>
    <row r="128" spans="11:18" x14ac:dyDescent="0.2">
      <c r="K128"/>
      <c r="M128"/>
      <c r="N128"/>
      <c r="R128" s="39"/>
    </row>
    <row r="129" spans="11:18" x14ac:dyDescent="0.2">
      <c r="K129"/>
      <c r="M129"/>
      <c r="N129"/>
      <c r="R129" s="39"/>
    </row>
    <row r="130" spans="11:18" x14ac:dyDescent="0.2">
      <c r="K130"/>
      <c r="M130"/>
      <c r="N130"/>
      <c r="R130" s="39"/>
    </row>
    <row r="131" spans="11:18" x14ac:dyDescent="0.2">
      <c r="K131"/>
      <c r="M131"/>
      <c r="N131"/>
      <c r="R131" s="39"/>
    </row>
    <row r="132" spans="11:18" x14ac:dyDescent="0.2">
      <c r="K132"/>
      <c r="M132"/>
      <c r="N132"/>
      <c r="R132" s="39"/>
    </row>
    <row r="133" spans="11:18" x14ac:dyDescent="0.2">
      <c r="K133"/>
      <c r="M133"/>
      <c r="N133"/>
      <c r="R133" s="39"/>
    </row>
    <row r="134" spans="11:18" x14ac:dyDescent="0.2">
      <c r="K134"/>
      <c r="M134"/>
      <c r="N134"/>
      <c r="R134" s="39"/>
    </row>
    <row r="135" spans="11:18" x14ac:dyDescent="0.2">
      <c r="K135"/>
      <c r="M135"/>
      <c r="N135"/>
      <c r="R135" s="39"/>
    </row>
    <row r="136" spans="11:18" x14ac:dyDescent="0.2">
      <c r="K136"/>
      <c r="M136"/>
      <c r="N136"/>
      <c r="R136" s="39"/>
    </row>
    <row r="137" spans="11:18" x14ac:dyDescent="0.2">
      <c r="K137"/>
      <c r="M137"/>
      <c r="N137"/>
      <c r="R137" s="39"/>
    </row>
  </sheetData>
  <sortState xmlns:xlrd2="http://schemas.microsoft.com/office/spreadsheetml/2017/richdata2" ref="B3:I35">
    <sortCondition descending="1" ref="I3:I35"/>
  </sortState>
  <phoneticPr fontId="5" type="noConversion"/>
  <hyperlinks>
    <hyperlink ref="O1" r:id="rId1" xr:uid="{0D5893D2-1645-4BB9-A1FD-36CE038F5095}"/>
  </hyperlinks>
  <pageMargins left="0.7" right="0.7" top="0.75" bottom="0.75" header="0.3" footer="0.3"/>
  <ignoredErrors>
    <ignoredError sqref="J3:L3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0C967-FD35-420E-94E2-7D3ACB997882}">
  <dimension ref="A1:V157"/>
  <sheetViews>
    <sheetView workbookViewId="0">
      <selection activeCell="O34" sqref="O34"/>
    </sheetView>
  </sheetViews>
  <sheetFormatPr baseColWidth="10" defaultRowHeight="12.75" x14ac:dyDescent="0.2"/>
  <cols>
    <col min="1" max="1" width="5.5703125" style="39" customWidth="1"/>
    <col min="2" max="2" width="10.5703125" style="39" customWidth="1"/>
    <col min="3" max="3" width="20.7109375" customWidth="1"/>
    <col min="4" max="4" width="38" style="26" customWidth="1"/>
    <col min="5" max="5" width="0.85546875" customWidth="1"/>
    <col min="6" max="6" width="7.42578125" style="24" customWidth="1"/>
    <col min="7" max="7" width="6.7109375" customWidth="1"/>
    <col min="8" max="8" width="8.140625" style="1" customWidth="1"/>
    <col min="9" max="9" width="10.85546875" style="23" customWidth="1"/>
    <col min="10" max="10" width="9.42578125" customWidth="1"/>
    <col min="11" max="11" width="7.5703125" style="45" customWidth="1"/>
    <col min="12" max="12" width="1.7109375" customWidth="1"/>
    <col min="13" max="13" width="5.85546875" style="45" bestFit="1" customWidth="1"/>
    <col min="14" max="14" width="8.28515625" style="45" bestFit="1" customWidth="1"/>
    <col min="15" max="15" width="18.7109375" style="146" customWidth="1"/>
    <col min="16" max="16" width="42" style="132" customWidth="1"/>
    <col min="17" max="17" width="5.140625" style="45" bestFit="1" customWidth="1"/>
    <col min="19" max="19" width="7.5703125" style="193" customWidth="1"/>
    <col min="20" max="22" width="10.28515625" customWidth="1"/>
  </cols>
  <sheetData>
    <row r="1" spans="1:22" ht="18" customHeight="1" x14ac:dyDescent="0.2">
      <c r="A1" s="1"/>
      <c r="B1" s="82" t="s">
        <v>563</v>
      </c>
      <c r="C1" s="17"/>
      <c r="D1" s="67"/>
      <c r="E1" s="17"/>
      <c r="K1" s="24"/>
      <c r="M1" s="206"/>
      <c r="N1" s="208" t="s">
        <v>1</v>
      </c>
      <c r="Q1" s="122" t="s">
        <v>37</v>
      </c>
    </row>
    <row r="2" spans="1:22" s="17" customFormat="1" ht="25.5" x14ac:dyDescent="0.2">
      <c r="A2" s="18" t="s">
        <v>11</v>
      </c>
      <c r="B2" s="18" t="s">
        <v>12</v>
      </c>
      <c r="C2" s="18" t="s">
        <v>13</v>
      </c>
      <c r="D2" s="18" t="s">
        <v>14</v>
      </c>
      <c r="F2" s="18" t="s">
        <v>18</v>
      </c>
      <c r="G2" s="18" t="s">
        <v>15</v>
      </c>
      <c r="H2" s="18" t="s">
        <v>19</v>
      </c>
      <c r="I2" s="18" t="s">
        <v>218</v>
      </c>
      <c r="K2" s="89" t="s">
        <v>217</v>
      </c>
      <c r="M2" s="89" t="s">
        <v>3</v>
      </c>
      <c r="N2" s="89" t="s">
        <v>12</v>
      </c>
      <c r="O2" s="37" t="s">
        <v>13</v>
      </c>
      <c r="P2" s="89" t="s">
        <v>14</v>
      </c>
      <c r="Q2" s="89" t="s">
        <v>2</v>
      </c>
      <c r="R2" s="89" t="s">
        <v>566</v>
      </c>
      <c r="S2" s="89" t="s">
        <v>490</v>
      </c>
      <c r="T2" s="89" t="s">
        <v>567</v>
      </c>
      <c r="U2" s="89" t="s">
        <v>491</v>
      </c>
      <c r="V2" s="89" t="s">
        <v>492</v>
      </c>
    </row>
    <row r="3" spans="1:22" x14ac:dyDescent="0.2">
      <c r="A3" s="18">
        <v>1</v>
      </c>
      <c r="B3" s="54" t="s">
        <v>493</v>
      </c>
      <c r="C3" s="66" t="s">
        <v>494</v>
      </c>
      <c r="D3" s="52" t="s">
        <v>495</v>
      </c>
      <c r="F3" s="20">
        <v>13</v>
      </c>
      <c r="G3" s="205" t="s">
        <v>22</v>
      </c>
      <c r="H3" s="51">
        <v>1</v>
      </c>
      <c r="I3" s="133">
        <f t="shared" ref="I3:I38" si="0">IF(OR(H3="DSQ",H3="RAF",H3="DNC",H3="DPG"),0,IF(OR(H3="DNS",H3="DNF"),100*(($F3-$F3+1)/$F3)+50*(LOG($F3/$F3)),100*(($F3-H3+1)/$F3)+50*(LOG($F3/H3))))</f>
        <v>155.69716761534184</v>
      </c>
      <c r="K3" s="196" t="s">
        <v>22</v>
      </c>
      <c r="M3" s="197">
        <v>1</v>
      </c>
      <c r="N3" s="197" t="s">
        <v>493</v>
      </c>
      <c r="O3" s="198" t="s">
        <v>494</v>
      </c>
      <c r="P3" s="203" t="s">
        <v>495</v>
      </c>
      <c r="Q3" s="197" t="s">
        <v>33</v>
      </c>
      <c r="R3" s="199">
        <v>7.3483796296296297E-2</v>
      </c>
      <c r="S3" s="200">
        <v>1</v>
      </c>
      <c r="T3" s="199">
        <v>6.0219907407407409E-2</v>
      </c>
      <c r="U3" s="199"/>
      <c r="V3" s="199"/>
    </row>
    <row r="4" spans="1:22" x14ac:dyDescent="0.2">
      <c r="A4" s="18">
        <v>2</v>
      </c>
      <c r="B4" s="54" t="s">
        <v>523</v>
      </c>
      <c r="C4" s="66" t="s">
        <v>524</v>
      </c>
      <c r="D4" s="52" t="s">
        <v>525</v>
      </c>
      <c r="F4" s="20">
        <v>11</v>
      </c>
      <c r="G4" s="205" t="s">
        <v>244</v>
      </c>
      <c r="H4" s="51">
        <v>1</v>
      </c>
      <c r="I4" s="133">
        <f t="shared" si="0"/>
        <v>152.06963425791125</v>
      </c>
      <c r="K4" s="196" t="s">
        <v>22</v>
      </c>
      <c r="M4" s="196">
        <v>2</v>
      </c>
      <c r="N4" s="201" t="s">
        <v>370</v>
      </c>
      <c r="O4" s="202" t="s">
        <v>371</v>
      </c>
      <c r="P4" s="203" t="s">
        <v>496</v>
      </c>
      <c r="Q4" s="196" t="s">
        <v>33</v>
      </c>
      <c r="R4" s="199">
        <v>7.7175925925925926E-2</v>
      </c>
      <c r="S4" s="200">
        <v>2</v>
      </c>
      <c r="T4" s="199">
        <v>6.0335648148148145E-2</v>
      </c>
      <c r="U4" s="199">
        <v>1.1574074074074075E-4</v>
      </c>
      <c r="V4" s="199">
        <v>1.1574074074074075E-4</v>
      </c>
    </row>
    <row r="5" spans="1:22" x14ac:dyDescent="0.2">
      <c r="A5" s="18">
        <v>3</v>
      </c>
      <c r="B5" s="54" t="s">
        <v>82</v>
      </c>
      <c r="C5" s="66" t="s">
        <v>83</v>
      </c>
      <c r="D5" s="52" t="s">
        <v>547</v>
      </c>
      <c r="F5" s="20">
        <v>10</v>
      </c>
      <c r="G5" s="205" t="s">
        <v>21</v>
      </c>
      <c r="H5" s="51">
        <v>1</v>
      </c>
      <c r="I5" s="133">
        <f t="shared" si="0"/>
        <v>150</v>
      </c>
      <c r="K5" s="196" t="s">
        <v>22</v>
      </c>
      <c r="M5" s="196">
        <v>3</v>
      </c>
      <c r="N5" s="201" t="s">
        <v>143</v>
      </c>
      <c r="O5" s="202" t="s">
        <v>44</v>
      </c>
      <c r="P5" s="203" t="s">
        <v>497</v>
      </c>
      <c r="Q5" s="196" t="s">
        <v>33</v>
      </c>
      <c r="R5" s="199">
        <v>7.8842592592592589E-2</v>
      </c>
      <c r="S5" s="200">
        <v>3</v>
      </c>
      <c r="T5" s="199">
        <v>6.3425925925925927E-2</v>
      </c>
      <c r="U5" s="199">
        <v>3.2060185185185186E-3</v>
      </c>
      <c r="V5" s="199">
        <v>3.0902777777777777E-3</v>
      </c>
    </row>
    <row r="6" spans="1:22" x14ac:dyDescent="0.2">
      <c r="A6" s="18">
        <v>4</v>
      </c>
      <c r="B6" s="54" t="s">
        <v>370</v>
      </c>
      <c r="C6" s="66" t="s">
        <v>371</v>
      </c>
      <c r="D6" s="52" t="s">
        <v>496</v>
      </c>
      <c r="F6" s="20">
        <v>13</v>
      </c>
      <c r="G6" s="205" t="s">
        <v>22</v>
      </c>
      <c r="H6" s="51">
        <v>2</v>
      </c>
      <c r="I6" s="133">
        <f t="shared" si="0"/>
        <v>132.95336013983507</v>
      </c>
      <c r="K6" s="196" t="s">
        <v>22</v>
      </c>
      <c r="M6" s="196">
        <v>4</v>
      </c>
      <c r="N6" s="201" t="s">
        <v>53</v>
      </c>
      <c r="O6" s="202" t="s">
        <v>55</v>
      </c>
      <c r="P6" s="203" t="s">
        <v>498</v>
      </c>
      <c r="Q6" s="196" t="s">
        <v>33</v>
      </c>
      <c r="R6" s="199">
        <v>8.4918981481481484E-2</v>
      </c>
      <c r="S6" s="200">
        <v>4</v>
      </c>
      <c r="T6" s="199">
        <v>6.4594907407407406E-2</v>
      </c>
      <c r="U6" s="199">
        <v>4.3750000000000004E-3</v>
      </c>
      <c r="V6" s="199">
        <v>1.1689814814814816E-3</v>
      </c>
    </row>
    <row r="7" spans="1:22" x14ac:dyDescent="0.2">
      <c r="A7" s="18">
        <v>5</v>
      </c>
      <c r="B7" s="54" t="s">
        <v>272</v>
      </c>
      <c r="C7" s="66" t="s">
        <v>273</v>
      </c>
      <c r="D7" s="52" t="s">
        <v>527</v>
      </c>
      <c r="F7" s="20">
        <v>11</v>
      </c>
      <c r="G7" s="205" t="s">
        <v>244</v>
      </c>
      <c r="H7" s="51">
        <v>2</v>
      </c>
      <c r="I7" s="133">
        <f t="shared" si="0"/>
        <v>127.92722538380309</v>
      </c>
      <c r="K7" s="196" t="s">
        <v>22</v>
      </c>
      <c r="M7" s="196">
        <v>5</v>
      </c>
      <c r="N7" s="201" t="s">
        <v>259</v>
      </c>
      <c r="O7" s="202" t="s">
        <v>260</v>
      </c>
      <c r="P7" s="203" t="s">
        <v>499</v>
      </c>
      <c r="Q7" s="196" t="s">
        <v>33</v>
      </c>
      <c r="R7" s="199">
        <v>7.9803240740740744E-2</v>
      </c>
      <c r="S7" s="200">
        <v>5</v>
      </c>
      <c r="T7" s="199">
        <v>6.7395833333333335E-2</v>
      </c>
      <c r="U7" s="199">
        <v>7.1759259259259259E-3</v>
      </c>
      <c r="V7" s="199">
        <v>2.8009259259259259E-3</v>
      </c>
    </row>
    <row r="8" spans="1:22" x14ac:dyDescent="0.2">
      <c r="A8" s="18">
        <v>6</v>
      </c>
      <c r="B8" s="54" t="s">
        <v>74</v>
      </c>
      <c r="C8" s="53" t="s">
        <v>52</v>
      </c>
      <c r="D8" s="52" t="s">
        <v>548</v>
      </c>
      <c r="F8" s="20">
        <v>10</v>
      </c>
      <c r="G8" s="205" t="s">
        <v>21</v>
      </c>
      <c r="H8" s="51">
        <v>2</v>
      </c>
      <c r="I8" s="133">
        <f t="shared" si="0"/>
        <v>124.94850021680094</v>
      </c>
      <c r="K8" s="196" t="s">
        <v>22</v>
      </c>
      <c r="M8" s="196">
        <v>6</v>
      </c>
      <c r="N8" s="201" t="s">
        <v>119</v>
      </c>
      <c r="O8" s="202" t="s">
        <v>120</v>
      </c>
      <c r="P8" s="203" t="s">
        <v>500</v>
      </c>
      <c r="Q8" s="196" t="s">
        <v>33</v>
      </c>
      <c r="R8" s="199">
        <v>7.8368055555555552E-2</v>
      </c>
      <c r="S8" s="200">
        <v>6</v>
      </c>
      <c r="T8" s="199">
        <v>6.9340277777777778E-2</v>
      </c>
      <c r="U8" s="199">
        <v>9.1203703703703707E-3</v>
      </c>
      <c r="V8" s="199">
        <v>1.9444444444444444E-3</v>
      </c>
    </row>
    <row r="9" spans="1:22" x14ac:dyDescent="0.2">
      <c r="A9" s="18">
        <v>7</v>
      </c>
      <c r="B9" s="54" t="s">
        <v>143</v>
      </c>
      <c r="C9" s="53" t="s">
        <v>44</v>
      </c>
      <c r="D9" s="52" t="s">
        <v>497</v>
      </c>
      <c r="F9" s="20">
        <v>13</v>
      </c>
      <c r="G9" s="205" t="s">
        <v>22</v>
      </c>
      <c r="H9" s="51">
        <v>3</v>
      </c>
      <c r="I9" s="133">
        <f t="shared" si="0"/>
        <v>116.45648949474332</v>
      </c>
      <c r="K9" s="196" t="s">
        <v>22</v>
      </c>
      <c r="M9" s="196">
        <v>7</v>
      </c>
      <c r="N9" s="201" t="s">
        <v>501</v>
      </c>
      <c r="O9" s="202" t="s">
        <v>502</v>
      </c>
      <c r="P9" s="203" t="s">
        <v>503</v>
      </c>
      <c r="Q9" s="196" t="s">
        <v>33</v>
      </c>
      <c r="R9" s="199">
        <v>8.7939814814814818E-2</v>
      </c>
      <c r="S9" s="200">
        <v>7</v>
      </c>
      <c r="T9" s="199">
        <v>7.0891203703703706E-2</v>
      </c>
      <c r="U9" s="199">
        <v>1.0671296296296297E-2</v>
      </c>
      <c r="V9" s="199">
        <v>1.5509259259259259E-3</v>
      </c>
    </row>
    <row r="10" spans="1:22" x14ac:dyDescent="0.2">
      <c r="A10" s="18">
        <v>8</v>
      </c>
      <c r="B10" s="54" t="s">
        <v>518</v>
      </c>
      <c r="C10" s="66" t="s">
        <v>324</v>
      </c>
      <c r="D10" s="52" t="s">
        <v>519</v>
      </c>
      <c r="F10" s="20">
        <v>2</v>
      </c>
      <c r="G10" s="205" t="s">
        <v>23</v>
      </c>
      <c r="H10" s="51">
        <v>1</v>
      </c>
      <c r="I10" s="133">
        <f t="shared" si="0"/>
        <v>115.05149978319906</v>
      </c>
      <c r="K10" s="196" t="s">
        <v>22</v>
      </c>
      <c r="M10" s="196">
        <v>8</v>
      </c>
      <c r="N10" s="201" t="s">
        <v>505</v>
      </c>
      <c r="O10" s="202" t="s">
        <v>506</v>
      </c>
      <c r="P10" s="203" t="s">
        <v>507</v>
      </c>
      <c r="Q10" s="196" t="s">
        <v>33</v>
      </c>
      <c r="R10" s="199">
        <v>9.4710648148148155E-2</v>
      </c>
      <c r="S10" s="200">
        <v>8</v>
      </c>
      <c r="T10" s="199">
        <v>7.7604166666666669E-2</v>
      </c>
      <c r="U10" s="199">
        <v>1.7384259259259259E-2</v>
      </c>
      <c r="V10" s="199">
        <v>6.7129629629629631E-3</v>
      </c>
    </row>
    <row r="11" spans="1:22" x14ac:dyDescent="0.2">
      <c r="A11" s="18">
        <v>9</v>
      </c>
      <c r="B11" s="54" t="s">
        <v>316</v>
      </c>
      <c r="C11" s="53" t="s">
        <v>318</v>
      </c>
      <c r="D11" s="52" t="s">
        <v>528</v>
      </c>
      <c r="F11" s="20">
        <v>11</v>
      </c>
      <c r="G11" s="205" t="s">
        <v>244</v>
      </c>
      <c r="H11" s="51">
        <v>3</v>
      </c>
      <c r="I11" s="133">
        <f t="shared" si="0"/>
        <v>110.03175334010996</v>
      </c>
      <c r="K11" s="196" t="s">
        <v>22</v>
      </c>
      <c r="M11" s="196">
        <v>9</v>
      </c>
      <c r="N11" s="201" t="s">
        <v>508</v>
      </c>
      <c r="O11" s="202" t="s">
        <v>436</v>
      </c>
      <c r="P11" s="204" t="s">
        <v>564</v>
      </c>
      <c r="Q11" s="196" t="s">
        <v>33</v>
      </c>
      <c r="R11" s="199">
        <v>0.11273148148148149</v>
      </c>
      <c r="S11" s="200">
        <v>9</v>
      </c>
      <c r="T11" s="199">
        <v>8.7314814814814817E-2</v>
      </c>
      <c r="U11" s="199">
        <v>2.7094907407407408E-2</v>
      </c>
      <c r="V11" s="199">
        <v>9.7106481481481488E-3</v>
      </c>
    </row>
    <row r="12" spans="1:22" x14ac:dyDescent="0.2">
      <c r="A12" s="18">
        <v>10</v>
      </c>
      <c r="B12" s="54" t="s">
        <v>72</v>
      </c>
      <c r="C12" s="44" t="s">
        <v>38</v>
      </c>
      <c r="D12" s="52" t="s">
        <v>549</v>
      </c>
      <c r="F12" s="20">
        <v>10</v>
      </c>
      <c r="G12" s="205" t="s">
        <v>21</v>
      </c>
      <c r="H12" s="51">
        <v>3</v>
      </c>
      <c r="I12" s="133">
        <f t="shared" si="0"/>
        <v>106.14393726401688</v>
      </c>
      <c r="K12" s="196" t="s">
        <v>22</v>
      </c>
      <c r="M12" s="196">
        <v>10</v>
      </c>
      <c r="N12" s="201" t="s">
        <v>509</v>
      </c>
      <c r="O12" s="202" t="s">
        <v>510</v>
      </c>
      <c r="P12" s="203" t="s">
        <v>511</v>
      </c>
      <c r="Q12" s="196" t="s">
        <v>33</v>
      </c>
      <c r="R12" s="199">
        <v>0.11193287037037038</v>
      </c>
      <c r="S12" s="200">
        <v>10</v>
      </c>
      <c r="T12" s="199">
        <v>9.6192129629629627E-2</v>
      </c>
      <c r="U12" s="199">
        <v>3.5972222222222225E-2</v>
      </c>
      <c r="V12" s="199">
        <v>8.8773148148148153E-3</v>
      </c>
    </row>
    <row r="13" spans="1:22" x14ac:dyDescent="0.2">
      <c r="A13" s="18">
        <v>11</v>
      </c>
      <c r="B13" s="54" t="s">
        <v>53</v>
      </c>
      <c r="C13" s="66" t="s">
        <v>55</v>
      </c>
      <c r="D13" s="52" t="s">
        <v>498</v>
      </c>
      <c r="F13" s="20">
        <v>13</v>
      </c>
      <c r="G13" s="205" t="s">
        <v>22</v>
      </c>
      <c r="H13" s="51">
        <v>4</v>
      </c>
      <c r="I13" s="133">
        <f t="shared" si="0"/>
        <v>102.51724497202065</v>
      </c>
      <c r="K13" s="196" t="s">
        <v>22</v>
      </c>
      <c r="M13" s="196">
        <v>11</v>
      </c>
      <c r="N13" s="201" t="s">
        <v>512</v>
      </c>
      <c r="O13" s="202" t="s">
        <v>224</v>
      </c>
      <c r="P13" s="203" t="s">
        <v>513</v>
      </c>
      <c r="Q13" s="196" t="s">
        <v>33</v>
      </c>
      <c r="R13" s="199">
        <v>0.12966435185185185</v>
      </c>
      <c r="S13" s="200">
        <v>11</v>
      </c>
      <c r="T13" s="199">
        <v>0.10828703703703704</v>
      </c>
      <c r="U13" s="199">
        <v>4.8067129629629626E-2</v>
      </c>
      <c r="V13" s="199">
        <v>1.2094907407407407E-2</v>
      </c>
    </row>
    <row r="14" spans="1:22" x14ac:dyDescent="0.2">
      <c r="A14" s="18">
        <v>12</v>
      </c>
      <c r="B14" s="54" t="s">
        <v>103</v>
      </c>
      <c r="C14" s="66" t="s">
        <v>122</v>
      </c>
      <c r="D14" s="52" t="s">
        <v>529</v>
      </c>
      <c r="F14" s="20">
        <v>11</v>
      </c>
      <c r="G14" s="205" t="s">
        <v>244</v>
      </c>
      <c r="H14" s="51">
        <v>4</v>
      </c>
      <c r="I14" s="133">
        <f t="shared" si="0"/>
        <v>94.693907418785869</v>
      </c>
      <c r="K14" s="196" t="s">
        <v>22</v>
      </c>
      <c r="M14" s="196">
        <v>12</v>
      </c>
      <c r="N14" s="201" t="s">
        <v>488</v>
      </c>
      <c r="O14" s="202" t="s">
        <v>489</v>
      </c>
      <c r="P14" s="203" t="s">
        <v>514</v>
      </c>
      <c r="Q14" s="196" t="s">
        <v>33</v>
      </c>
      <c r="R14" s="199">
        <v>0.19211805555555556</v>
      </c>
      <c r="S14" s="200">
        <v>12</v>
      </c>
      <c r="T14" s="199">
        <v>0.17185185185185184</v>
      </c>
      <c r="U14" s="199">
        <v>0.11163194444444445</v>
      </c>
      <c r="V14" s="199">
        <v>6.356481481481481E-2</v>
      </c>
    </row>
    <row r="15" spans="1:22" x14ac:dyDescent="0.2">
      <c r="A15" s="18">
        <v>13</v>
      </c>
      <c r="B15" s="54" t="s">
        <v>259</v>
      </c>
      <c r="C15" s="44" t="s">
        <v>260</v>
      </c>
      <c r="D15" s="52" t="s">
        <v>499</v>
      </c>
      <c r="F15" s="20">
        <v>13</v>
      </c>
      <c r="G15" s="205" t="s">
        <v>22</v>
      </c>
      <c r="H15" s="51">
        <v>5</v>
      </c>
      <c r="I15" s="133">
        <f t="shared" si="0"/>
        <v>89.979436629310129</v>
      </c>
      <c r="K15" s="196" t="s">
        <v>22</v>
      </c>
      <c r="M15" s="196" t="s">
        <v>140</v>
      </c>
      <c r="N15" s="201" t="s">
        <v>515</v>
      </c>
      <c r="O15" s="202" t="s">
        <v>516</v>
      </c>
      <c r="P15" s="203" t="s">
        <v>517</v>
      </c>
      <c r="Q15" s="196" t="s">
        <v>33</v>
      </c>
      <c r="R15" s="199"/>
      <c r="S15" s="200" t="s">
        <v>17</v>
      </c>
      <c r="T15" s="199"/>
      <c r="U15" s="199"/>
      <c r="V15" s="199"/>
    </row>
    <row r="16" spans="1:22" x14ac:dyDescent="0.2">
      <c r="A16" s="18">
        <v>14</v>
      </c>
      <c r="B16" s="54" t="s">
        <v>550</v>
      </c>
      <c r="C16" s="66" t="s">
        <v>413</v>
      </c>
      <c r="D16" s="52" t="s">
        <v>551</v>
      </c>
      <c r="F16" s="20">
        <v>10</v>
      </c>
      <c r="G16" s="205" t="s">
        <v>21</v>
      </c>
      <c r="H16" s="51">
        <v>4</v>
      </c>
      <c r="I16" s="133">
        <f t="shared" si="0"/>
        <v>89.897000433601875</v>
      </c>
      <c r="K16" s="51" t="s">
        <v>23</v>
      </c>
      <c r="M16" s="51">
        <v>1</v>
      </c>
      <c r="N16" s="54" t="s">
        <v>518</v>
      </c>
      <c r="O16" s="148" t="s">
        <v>324</v>
      </c>
      <c r="P16" s="131" t="s">
        <v>519</v>
      </c>
      <c r="Q16" s="51" t="s">
        <v>37</v>
      </c>
      <c r="R16" s="194">
        <v>8.7581018518518516E-2</v>
      </c>
      <c r="S16" s="195">
        <v>1</v>
      </c>
      <c r="T16" s="194">
        <v>8.0358796296296303E-2</v>
      </c>
      <c r="U16" s="194"/>
      <c r="V16" s="194"/>
    </row>
    <row r="17" spans="1:22" x14ac:dyDescent="0.2">
      <c r="A17" s="18">
        <v>15</v>
      </c>
      <c r="B17" s="54" t="s">
        <v>133</v>
      </c>
      <c r="C17" s="53" t="s">
        <v>67</v>
      </c>
      <c r="D17" s="52" t="s">
        <v>530</v>
      </c>
      <c r="F17" s="20">
        <v>11</v>
      </c>
      <c r="G17" s="205" t="s">
        <v>244</v>
      </c>
      <c r="H17" s="51">
        <v>5</v>
      </c>
      <c r="I17" s="133">
        <f t="shared" si="0"/>
        <v>80.75749767747395</v>
      </c>
      <c r="K17" s="51" t="s">
        <v>23</v>
      </c>
      <c r="M17" s="51">
        <v>2</v>
      </c>
      <c r="N17" s="54" t="s">
        <v>520</v>
      </c>
      <c r="O17" s="148" t="s">
        <v>521</v>
      </c>
      <c r="P17" s="131" t="s">
        <v>522</v>
      </c>
      <c r="Q17" s="51" t="s">
        <v>37</v>
      </c>
      <c r="R17" s="194">
        <v>0.11458333333333333</v>
      </c>
      <c r="S17" s="195">
        <v>2</v>
      </c>
      <c r="T17" s="194">
        <v>9.447916666666667E-2</v>
      </c>
      <c r="U17" s="194">
        <v>1.412037037037037E-2</v>
      </c>
      <c r="V17" s="194">
        <v>1.412037037037037E-2</v>
      </c>
    </row>
    <row r="18" spans="1:22" x14ac:dyDescent="0.2">
      <c r="A18" s="18">
        <v>16</v>
      </c>
      <c r="B18" s="54" t="s">
        <v>119</v>
      </c>
      <c r="C18" s="66" t="s">
        <v>120</v>
      </c>
      <c r="D18" s="52" t="s">
        <v>500</v>
      </c>
      <c r="F18" s="20">
        <v>13</v>
      </c>
      <c r="G18" s="205" t="s">
        <v>22</v>
      </c>
      <c r="H18" s="51">
        <v>6</v>
      </c>
      <c r="I18" s="133">
        <f t="shared" si="0"/>
        <v>78.328066634621194</v>
      </c>
      <c r="K18" s="196" t="s">
        <v>244</v>
      </c>
      <c r="M18" s="196">
        <v>1</v>
      </c>
      <c r="N18" s="201" t="s">
        <v>523</v>
      </c>
      <c r="O18" s="202" t="s">
        <v>524</v>
      </c>
      <c r="P18" s="203" t="s">
        <v>525</v>
      </c>
      <c r="Q18" s="196" t="s">
        <v>526</v>
      </c>
      <c r="R18" s="199">
        <v>8.7557870370370369E-2</v>
      </c>
      <c r="S18" s="200">
        <v>1</v>
      </c>
      <c r="T18" s="199">
        <v>7.7210648148148153E-2</v>
      </c>
      <c r="U18" s="199"/>
      <c r="V18" s="199"/>
    </row>
    <row r="19" spans="1:22" x14ac:dyDescent="0.2">
      <c r="A19" s="18">
        <v>17</v>
      </c>
      <c r="B19" s="54" t="s">
        <v>40</v>
      </c>
      <c r="C19" s="66" t="s">
        <v>462</v>
      </c>
      <c r="D19" s="52" t="s">
        <v>552</v>
      </c>
      <c r="F19" s="20">
        <v>10</v>
      </c>
      <c r="G19" s="205" t="s">
        <v>21</v>
      </c>
      <c r="H19" s="51">
        <v>5</v>
      </c>
      <c r="I19" s="133">
        <f t="shared" si="0"/>
        <v>75.051499783199063</v>
      </c>
      <c r="K19" s="196" t="s">
        <v>244</v>
      </c>
      <c r="M19" s="196">
        <v>2</v>
      </c>
      <c r="N19" s="201" t="s">
        <v>272</v>
      </c>
      <c r="O19" s="202" t="s">
        <v>273</v>
      </c>
      <c r="P19" s="203" t="s">
        <v>527</v>
      </c>
      <c r="Q19" s="196" t="s">
        <v>526</v>
      </c>
      <c r="R19" s="199">
        <v>8.8622685185185179E-2</v>
      </c>
      <c r="S19" s="200">
        <v>2</v>
      </c>
      <c r="T19" s="199">
        <v>7.739583333333333E-2</v>
      </c>
      <c r="U19" s="199">
        <v>1.8518518518518518E-4</v>
      </c>
      <c r="V19" s="199">
        <v>1.8518518518518518E-4</v>
      </c>
    </row>
    <row r="20" spans="1:22" x14ac:dyDescent="0.2">
      <c r="A20" s="18">
        <v>18</v>
      </c>
      <c r="B20" s="54" t="s">
        <v>415</v>
      </c>
      <c r="C20" s="44" t="s">
        <v>416</v>
      </c>
      <c r="D20" s="52" t="s">
        <v>531</v>
      </c>
      <c r="F20" s="20">
        <v>11</v>
      </c>
      <c r="G20" s="205" t="s">
        <v>244</v>
      </c>
      <c r="H20" s="51">
        <v>6</v>
      </c>
      <c r="I20" s="133">
        <f t="shared" si="0"/>
        <v>67.707526284183615</v>
      </c>
      <c r="K20" s="196" t="s">
        <v>244</v>
      </c>
      <c r="M20" s="196">
        <v>3</v>
      </c>
      <c r="N20" s="201" t="s">
        <v>316</v>
      </c>
      <c r="O20" s="202" t="s">
        <v>318</v>
      </c>
      <c r="P20" s="203" t="s">
        <v>528</v>
      </c>
      <c r="Q20" s="196" t="s">
        <v>526</v>
      </c>
      <c r="R20" s="199">
        <v>9.0578703703703703E-2</v>
      </c>
      <c r="S20" s="200">
        <v>3</v>
      </c>
      <c r="T20" s="199">
        <v>7.7997685185185184E-2</v>
      </c>
      <c r="U20" s="199">
        <v>7.8703703703703705E-4</v>
      </c>
      <c r="V20" s="199">
        <v>6.018518518518519E-4</v>
      </c>
    </row>
    <row r="21" spans="1:22" x14ac:dyDescent="0.2">
      <c r="A21" s="18">
        <v>19</v>
      </c>
      <c r="B21" s="54" t="s">
        <v>501</v>
      </c>
      <c r="C21" s="53" t="s">
        <v>502</v>
      </c>
      <c r="D21" s="52" t="s">
        <v>503</v>
      </c>
      <c r="F21" s="20">
        <v>13</v>
      </c>
      <c r="G21" s="205" t="s">
        <v>22</v>
      </c>
      <c r="H21" s="51">
        <v>7</v>
      </c>
      <c r="I21" s="133">
        <f t="shared" si="0"/>
        <v>67.288419460782848</v>
      </c>
      <c r="K21" s="196" t="s">
        <v>22</v>
      </c>
      <c r="M21" s="196">
        <v>4</v>
      </c>
      <c r="N21" s="201" t="s">
        <v>103</v>
      </c>
      <c r="O21" s="202" t="s">
        <v>122</v>
      </c>
      <c r="P21" s="203" t="s">
        <v>529</v>
      </c>
      <c r="Q21" s="196" t="s">
        <v>526</v>
      </c>
      <c r="R21" s="199">
        <v>0.1046875</v>
      </c>
      <c r="S21" s="200">
        <v>4</v>
      </c>
      <c r="T21" s="199">
        <v>9.2766203703703698E-2</v>
      </c>
      <c r="U21" s="199">
        <v>1.5555555555555555E-2</v>
      </c>
      <c r="V21" s="199">
        <v>1.4768518518518519E-2</v>
      </c>
    </row>
    <row r="22" spans="1:22" x14ac:dyDescent="0.2">
      <c r="A22" s="18">
        <v>20</v>
      </c>
      <c r="B22" s="54" t="s">
        <v>553</v>
      </c>
      <c r="C22" s="66" t="s">
        <v>554</v>
      </c>
      <c r="D22" s="52" t="s">
        <v>555</v>
      </c>
      <c r="F22" s="20">
        <v>10</v>
      </c>
      <c r="G22" s="205" t="s">
        <v>21</v>
      </c>
      <c r="H22" s="51">
        <v>6</v>
      </c>
      <c r="I22" s="133">
        <f t="shared" si="0"/>
        <v>61.092437480817821</v>
      </c>
      <c r="K22" s="196" t="s">
        <v>244</v>
      </c>
      <c r="M22" s="196">
        <v>5</v>
      </c>
      <c r="N22" s="201" t="s">
        <v>133</v>
      </c>
      <c r="O22" s="202" t="s">
        <v>67</v>
      </c>
      <c r="P22" s="203" t="s">
        <v>530</v>
      </c>
      <c r="Q22" s="196" t="s">
        <v>526</v>
      </c>
      <c r="R22" s="199">
        <v>0.11114583333333333</v>
      </c>
      <c r="S22" s="200">
        <v>5</v>
      </c>
      <c r="T22" s="199">
        <v>0.10015046296296297</v>
      </c>
      <c r="U22" s="199">
        <v>2.2939814814814816E-2</v>
      </c>
      <c r="V22" s="199">
        <v>7.3842592592592597E-3</v>
      </c>
    </row>
    <row r="23" spans="1:22" x14ac:dyDescent="0.2">
      <c r="A23" s="18">
        <v>21</v>
      </c>
      <c r="B23" s="54" t="s">
        <v>505</v>
      </c>
      <c r="C23" s="53" t="s">
        <v>506</v>
      </c>
      <c r="D23" s="52" t="s">
        <v>507</v>
      </c>
      <c r="F23" s="20">
        <v>13</v>
      </c>
      <c r="G23" s="205" t="s">
        <v>22</v>
      </c>
      <c r="H23" s="51">
        <v>8</v>
      </c>
      <c r="I23" s="133">
        <f t="shared" si="0"/>
        <v>56.696514419590812</v>
      </c>
      <c r="K23" s="196" t="s">
        <v>244</v>
      </c>
      <c r="M23" s="196">
        <v>6</v>
      </c>
      <c r="N23" s="201" t="s">
        <v>415</v>
      </c>
      <c r="O23" s="202" t="s">
        <v>416</v>
      </c>
      <c r="P23" s="203" t="s">
        <v>531</v>
      </c>
      <c r="Q23" s="196" t="s">
        <v>526</v>
      </c>
      <c r="R23" s="199">
        <v>0.10802083333333333</v>
      </c>
      <c r="S23" s="200">
        <v>6</v>
      </c>
      <c r="T23" s="199">
        <v>0.11093749999999999</v>
      </c>
      <c r="U23" s="199">
        <v>3.3726851851851855E-2</v>
      </c>
      <c r="V23" s="199">
        <v>1.0787037037037038E-2</v>
      </c>
    </row>
    <row r="24" spans="1:22" x14ac:dyDescent="0.2">
      <c r="A24" s="18">
        <v>22</v>
      </c>
      <c r="B24" s="54" t="s">
        <v>532</v>
      </c>
      <c r="C24" s="53" t="s">
        <v>533</v>
      </c>
      <c r="D24" s="52" t="s">
        <v>534</v>
      </c>
      <c r="F24" s="20">
        <v>11</v>
      </c>
      <c r="G24" s="205" t="s">
        <v>244</v>
      </c>
      <c r="H24" s="51">
        <v>7</v>
      </c>
      <c r="I24" s="133">
        <f t="shared" si="0"/>
        <v>55.269277711743861</v>
      </c>
      <c r="K24" s="196" t="s">
        <v>244</v>
      </c>
      <c r="M24" s="196">
        <v>7</v>
      </c>
      <c r="N24" s="201" t="s">
        <v>532</v>
      </c>
      <c r="O24" s="202" t="s">
        <v>533</v>
      </c>
      <c r="P24" s="203" t="s">
        <v>534</v>
      </c>
      <c r="Q24" s="196" t="s">
        <v>526</v>
      </c>
      <c r="R24" s="199">
        <v>0.17997685185185186</v>
      </c>
      <c r="S24" s="200">
        <v>7</v>
      </c>
      <c r="T24" s="199">
        <v>0.17097222222222222</v>
      </c>
      <c r="U24" s="199">
        <v>9.3761574074074081E-2</v>
      </c>
      <c r="V24" s="199">
        <v>6.0034722222222225E-2</v>
      </c>
    </row>
    <row r="25" spans="1:22" x14ac:dyDescent="0.2">
      <c r="A25" s="18">
        <v>23</v>
      </c>
      <c r="B25" s="54" t="s">
        <v>520</v>
      </c>
      <c r="C25" s="66" t="s">
        <v>521</v>
      </c>
      <c r="D25" s="52" t="s">
        <v>522</v>
      </c>
      <c r="F25" s="20">
        <v>2</v>
      </c>
      <c r="G25" s="205" t="s">
        <v>23</v>
      </c>
      <c r="H25" s="51">
        <v>2</v>
      </c>
      <c r="I25" s="133">
        <f t="shared" si="0"/>
        <v>50</v>
      </c>
      <c r="K25" s="196" t="s">
        <v>244</v>
      </c>
      <c r="M25" s="196" t="s">
        <v>504</v>
      </c>
      <c r="N25" s="201" t="s">
        <v>535</v>
      </c>
      <c r="O25" s="202" t="s">
        <v>536</v>
      </c>
      <c r="P25" s="203" t="s">
        <v>537</v>
      </c>
      <c r="Q25" s="196" t="s">
        <v>526</v>
      </c>
      <c r="R25" s="199"/>
      <c r="S25" s="200" t="s">
        <v>17</v>
      </c>
      <c r="T25" s="199"/>
      <c r="U25" s="199"/>
      <c r="V25" s="199"/>
    </row>
    <row r="26" spans="1:22" x14ac:dyDescent="0.2">
      <c r="A26" s="18">
        <v>24</v>
      </c>
      <c r="B26" s="54" t="s">
        <v>139</v>
      </c>
      <c r="C26" s="66" t="s">
        <v>98</v>
      </c>
      <c r="D26" s="52" t="s">
        <v>556</v>
      </c>
      <c r="F26" s="20">
        <v>10</v>
      </c>
      <c r="G26" s="205" t="s">
        <v>21</v>
      </c>
      <c r="H26" s="51">
        <v>7</v>
      </c>
      <c r="I26" s="133">
        <f t="shared" si="0"/>
        <v>47.745097999287161</v>
      </c>
      <c r="K26" s="196" t="s">
        <v>244</v>
      </c>
      <c r="M26" s="196" t="s">
        <v>504</v>
      </c>
      <c r="N26" s="201" t="s">
        <v>538</v>
      </c>
      <c r="O26" s="202" t="s">
        <v>539</v>
      </c>
      <c r="P26" s="203" t="s">
        <v>540</v>
      </c>
      <c r="Q26" s="196" t="s">
        <v>526</v>
      </c>
      <c r="R26" s="199"/>
      <c r="S26" s="200" t="s">
        <v>17</v>
      </c>
      <c r="T26" s="199"/>
      <c r="U26" s="199"/>
      <c r="V26" s="199"/>
    </row>
    <row r="27" spans="1:22" x14ac:dyDescent="0.2">
      <c r="A27" s="18">
        <v>25</v>
      </c>
      <c r="B27" s="54" t="s">
        <v>508</v>
      </c>
      <c r="C27" s="53" t="s">
        <v>436</v>
      </c>
      <c r="D27" s="52" t="s">
        <v>564</v>
      </c>
      <c r="F27" s="20">
        <v>13</v>
      </c>
      <c r="G27" s="205" t="s">
        <v>22</v>
      </c>
      <c r="H27" s="51">
        <v>9</v>
      </c>
      <c r="I27" s="133">
        <f t="shared" si="0"/>
        <v>46.446580604914061</v>
      </c>
      <c r="K27" s="196" t="s">
        <v>244</v>
      </c>
      <c r="M27" s="196" t="s">
        <v>504</v>
      </c>
      <c r="N27" s="201" t="s">
        <v>541</v>
      </c>
      <c r="O27" s="202" t="s">
        <v>542</v>
      </c>
      <c r="P27" s="203" t="s">
        <v>543</v>
      </c>
      <c r="Q27" s="196" t="s">
        <v>526</v>
      </c>
      <c r="R27" s="199"/>
      <c r="S27" s="200" t="s">
        <v>17</v>
      </c>
      <c r="T27" s="199"/>
      <c r="U27" s="199"/>
      <c r="V27" s="199"/>
    </row>
    <row r="28" spans="1:22" x14ac:dyDescent="0.2">
      <c r="A28" s="18">
        <v>26</v>
      </c>
      <c r="B28" s="54" t="s">
        <v>509</v>
      </c>
      <c r="C28" s="66" t="s">
        <v>510</v>
      </c>
      <c r="D28" s="52" t="s">
        <v>511</v>
      </c>
      <c r="F28" s="20">
        <v>13</v>
      </c>
      <c r="G28" s="205" t="s">
        <v>22</v>
      </c>
      <c r="H28" s="51">
        <v>10</v>
      </c>
      <c r="I28" s="133">
        <f t="shared" si="0"/>
        <v>36.466398384572607</v>
      </c>
      <c r="K28" s="196" t="s">
        <v>244</v>
      </c>
      <c r="M28" s="196" t="s">
        <v>504</v>
      </c>
      <c r="N28" s="201" t="s">
        <v>544</v>
      </c>
      <c r="O28" s="202" t="s">
        <v>545</v>
      </c>
      <c r="P28" s="203" t="s">
        <v>546</v>
      </c>
      <c r="Q28" s="196" t="s">
        <v>526</v>
      </c>
      <c r="R28" s="199"/>
      <c r="S28" s="200" t="s">
        <v>17</v>
      </c>
      <c r="T28" s="199"/>
      <c r="U28" s="199"/>
      <c r="V28" s="199"/>
    </row>
    <row r="29" spans="1:22" x14ac:dyDescent="0.2">
      <c r="A29" s="18">
        <v>27</v>
      </c>
      <c r="B29" s="54" t="s">
        <v>557</v>
      </c>
      <c r="C29" s="53" t="s">
        <v>228</v>
      </c>
      <c r="D29" s="52" t="s">
        <v>565</v>
      </c>
      <c r="F29" s="20">
        <v>10</v>
      </c>
      <c r="G29" s="205" t="s">
        <v>21</v>
      </c>
      <c r="H29" s="51">
        <v>8</v>
      </c>
      <c r="I29" s="133">
        <f t="shared" si="0"/>
        <v>34.845500650402819</v>
      </c>
      <c r="K29" s="51" t="s">
        <v>21</v>
      </c>
      <c r="M29" s="51" t="s">
        <v>102</v>
      </c>
      <c r="N29" s="54" t="s">
        <v>82</v>
      </c>
      <c r="O29" s="148" t="s">
        <v>83</v>
      </c>
      <c r="P29" s="131" t="s">
        <v>547</v>
      </c>
      <c r="Q29" s="51" t="s">
        <v>32</v>
      </c>
      <c r="R29" s="194">
        <v>7.1226851851851847E-2</v>
      </c>
      <c r="S29" s="195">
        <v>1</v>
      </c>
      <c r="T29" s="194">
        <v>5.7627314814814812E-2</v>
      </c>
      <c r="U29" s="194"/>
      <c r="V29" s="194"/>
    </row>
    <row r="30" spans="1:22" x14ac:dyDescent="0.2">
      <c r="A30" s="18">
        <v>28</v>
      </c>
      <c r="B30" s="54" t="s">
        <v>512</v>
      </c>
      <c r="C30" s="53" t="s">
        <v>224</v>
      </c>
      <c r="D30" s="52" t="s">
        <v>513</v>
      </c>
      <c r="F30" s="20">
        <v>13</v>
      </c>
      <c r="G30" s="205" t="s">
        <v>22</v>
      </c>
      <c r="H30" s="51">
        <v>11</v>
      </c>
      <c r="I30" s="133">
        <f t="shared" si="0"/>
        <v>26.704456434353663</v>
      </c>
      <c r="K30" s="51" t="s">
        <v>21</v>
      </c>
      <c r="M30" s="51" t="s">
        <v>103</v>
      </c>
      <c r="N30" s="54" t="s">
        <v>74</v>
      </c>
      <c r="O30" s="148" t="s">
        <v>52</v>
      </c>
      <c r="P30" s="131" t="s">
        <v>548</v>
      </c>
      <c r="Q30" s="51" t="s">
        <v>32</v>
      </c>
      <c r="R30" s="194">
        <v>7.2719907407407414E-2</v>
      </c>
      <c r="S30" s="195">
        <v>2</v>
      </c>
      <c r="T30" s="194">
        <v>5.9120370370370372E-2</v>
      </c>
      <c r="U30" s="194">
        <v>1.4930555555555556E-3</v>
      </c>
      <c r="V30" s="194">
        <v>1.4930555555555556E-3</v>
      </c>
    </row>
    <row r="31" spans="1:22" x14ac:dyDescent="0.2">
      <c r="A31" s="18">
        <v>29</v>
      </c>
      <c r="B31" s="54" t="s">
        <v>558</v>
      </c>
      <c r="C31" s="66" t="s">
        <v>559</v>
      </c>
      <c r="D31" s="52" t="s">
        <v>560</v>
      </c>
      <c r="F31" s="20">
        <v>10</v>
      </c>
      <c r="G31" s="205" t="s">
        <v>21</v>
      </c>
      <c r="H31" s="51">
        <v>9</v>
      </c>
      <c r="I31" s="133">
        <f t="shared" si="0"/>
        <v>22.287874528033758</v>
      </c>
      <c r="K31" s="51" t="s">
        <v>21</v>
      </c>
      <c r="M31" s="51" t="s">
        <v>104</v>
      </c>
      <c r="N31" s="54" t="s">
        <v>72</v>
      </c>
      <c r="O31" s="148" t="s">
        <v>38</v>
      </c>
      <c r="P31" s="131" t="s">
        <v>549</v>
      </c>
      <c r="Q31" s="51" t="s">
        <v>32</v>
      </c>
      <c r="R31" s="194">
        <v>7.5173611111111108E-2</v>
      </c>
      <c r="S31" s="195">
        <v>3</v>
      </c>
      <c r="T31" s="194">
        <v>6.1574074074074073E-2</v>
      </c>
      <c r="U31" s="194">
        <v>3.9467592592592592E-3</v>
      </c>
      <c r="V31" s="194">
        <v>2.4537037037037036E-3</v>
      </c>
    </row>
    <row r="32" spans="1:22" x14ac:dyDescent="0.2">
      <c r="A32" s="18">
        <v>30</v>
      </c>
      <c r="B32" s="54" t="s">
        <v>488</v>
      </c>
      <c r="C32" s="53" t="s">
        <v>489</v>
      </c>
      <c r="D32" s="52" t="s">
        <v>514</v>
      </c>
      <c r="F32" s="20">
        <v>13</v>
      </c>
      <c r="G32" s="205" t="s">
        <v>22</v>
      </c>
      <c r="H32" s="51">
        <v>12</v>
      </c>
      <c r="I32" s="133">
        <f t="shared" si="0"/>
        <v>17.122720697575982</v>
      </c>
      <c r="K32" s="51" t="s">
        <v>21</v>
      </c>
      <c r="M32" s="51" t="s">
        <v>105</v>
      </c>
      <c r="N32" s="54" t="s">
        <v>550</v>
      </c>
      <c r="O32" s="148" t="s">
        <v>413</v>
      </c>
      <c r="P32" s="131" t="s">
        <v>551</v>
      </c>
      <c r="Q32" s="51" t="s">
        <v>32</v>
      </c>
      <c r="R32" s="194">
        <v>8.8287037037037039E-2</v>
      </c>
      <c r="S32" s="195">
        <v>4</v>
      </c>
      <c r="T32" s="194">
        <v>6.4178240740740744E-2</v>
      </c>
      <c r="U32" s="194">
        <v>6.5509259259259262E-3</v>
      </c>
      <c r="V32" s="194">
        <v>2.6041666666666665E-3</v>
      </c>
    </row>
    <row r="33" spans="1:22" x14ac:dyDescent="0.2">
      <c r="A33" s="18">
        <v>31</v>
      </c>
      <c r="B33" s="54" t="s">
        <v>125</v>
      </c>
      <c r="C33" s="66" t="s">
        <v>561</v>
      </c>
      <c r="D33" s="52" t="s">
        <v>562</v>
      </c>
      <c r="F33" s="20">
        <v>10</v>
      </c>
      <c r="G33" s="205" t="s">
        <v>21</v>
      </c>
      <c r="H33" s="51">
        <v>10</v>
      </c>
      <c r="I33" s="133">
        <f t="shared" si="0"/>
        <v>10</v>
      </c>
      <c r="K33" s="51" t="s">
        <v>21</v>
      </c>
      <c r="M33" s="51" t="s">
        <v>106</v>
      </c>
      <c r="N33" s="54" t="s">
        <v>40</v>
      </c>
      <c r="O33" s="148" t="s">
        <v>462</v>
      </c>
      <c r="P33" s="131" t="s">
        <v>552</v>
      </c>
      <c r="Q33" s="51" t="s">
        <v>32</v>
      </c>
      <c r="R33" s="194">
        <v>9.9803240740740734E-2</v>
      </c>
      <c r="S33" s="195">
        <v>5</v>
      </c>
      <c r="T33" s="194">
        <v>6.5057870370370377E-2</v>
      </c>
      <c r="U33" s="194">
        <v>7.4305555555555557E-3</v>
      </c>
      <c r="V33" s="194">
        <v>8.7962962962962962E-4</v>
      </c>
    </row>
    <row r="34" spans="1:22" x14ac:dyDescent="0.2">
      <c r="A34" s="18">
        <v>32</v>
      </c>
      <c r="B34" s="54" t="s">
        <v>515</v>
      </c>
      <c r="C34" s="66" t="s">
        <v>516</v>
      </c>
      <c r="D34" s="52" t="s">
        <v>517</v>
      </c>
      <c r="F34" s="20">
        <v>13</v>
      </c>
      <c r="G34" s="205" t="s">
        <v>22</v>
      </c>
      <c r="H34" s="51" t="s">
        <v>17</v>
      </c>
      <c r="I34" s="133">
        <f t="shared" si="0"/>
        <v>0</v>
      </c>
      <c r="K34" s="51" t="s">
        <v>21</v>
      </c>
      <c r="M34" s="51" t="s">
        <v>107</v>
      </c>
      <c r="N34" s="54" t="s">
        <v>553</v>
      </c>
      <c r="O34" s="148" t="s">
        <v>554</v>
      </c>
      <c r="P34" s="131" t="s">
        <v>555</v>
      </c>
      <c r="Q34" s="51" t="s">
        <v>32</v>
      </c>
      <c r="R34" s="194">
        <v>9.9351851851851858E-2</v>
      </c>
      <c r="S34" s="195">
        <v>6</v>
      </c>
      <c r="T34" s="194">
        <v>6.5949074074074077E-2</v>
      </c>
      <c r="U34" s="194">
        <v>8.3217592592592596E-3</v>
      </c>
      <c r="V34" s="194">
        <v>8.9120370370370373E-4</v>
      </c>
    </row>
    <row r="35" spans="1:22" x14ac:dyDescent="0.2">
      <c r="A35" s="18">
        <v>33</v>
      </c>
      <c r="B35" s="54" t="s">
        <v>535</v>
      </c>
      <c r="C35" s="66" t="s">
        <v>536</v>
      </c>
      <c r="D35" s="52" t="s">
        <v>537</v>
      </c>
      <c r="F35" s="20">
        <v>11</v>
      </c>
      <c r="G35" s="205" t="s">
        <v>244</v>
      </c>
      <c r="H35" s="51" t="s">
        <v>17</v>
      </c>
      <c r="I35" s="133">
        <f t="shared" si="0"/>
        <v>0</v>
      </c>
      <c r="K35" s="51" t="s">
        <v>21</v>
      </c>
      <c r="M35" s="51" t="s">
        <v>108</v>
      </c>
      <c r="N35" s="54" t="s">
        <v>139</v>
      </c>
      <c r="O35" s="148" t="s">
        <v>98</v>
      </c>
      <c r="P35" s="131" t="s">
        <v>556</v>
      </c>
      <c r="Q35" s="51" t="s">
        <v>32</v>
      </c>
      <c r="R35" s="194">
        <v>0.11135416666666667</v>
      </c>
      <c r="S35" s="195">
        <v>7</v>
      </c>
      <c r="T35" s="194">
        <v>8.728009259259259E-2</v>
      </c>
      <c r="U35" s="194">
        <v>2.9652777777777778E-2</v>
      </c>
      <c r="V35" s="194">
        <v>2.133101851851852E-2</v>
      </c>
    </row>
    <row r="36" spans="1:22" x14ac:dyDescent="0.2">
      <c r="A36" s="18">
        <v>34</v>
      </c>
      <c r="B36" s="54" t="s">
        <v>538</v>
      </c>
      <c r="C36" s="66" t="s">
        <v>539</v>
      </c>
      <c r="D36" s="52" t="s">
        <v>540</v>
      </c>
      <c r="F36" s="20">
        <v>11</v>
      </c>
      <c r="G36" s="205" t="s">
        <v>244</v>
      </c>
      <c r="H36" s="51" t="s">
        <v>17</v>
      </c>
      <c r="I36" s="133">
        <f t="shared" si="0"/>
        <v>0</v>
      </c>
      <c r="K36" s="51" t="s">
        <v>21</v>
      </c>
      <c r="M36" s="51" t="s">
        <v>124</v>
      </c>
      <c r="N36" s="54" t="s">
        <v>557</v>
      </c>
      <c r="O36" s="148" t="s">
        <v>228</v>
      </c>
      <c r="P36" s="192" t="s">
        <v>565</v>
      </c>
      <c r="Q36" s="51" t="s">
        <v>32</v>
      </c>
      <c r="R36" s="194">
        <v>0.11159722222222222</v>
      </c>
      <c r="S36" s="195">
        <v>8</v>
      </c>
      <c r="T36" s="194">
        <v>8.863425925925926E-2</v>
      </c>
      <c r="U36" s="194">
        <v>3.1006944444444445E-2</v>
      </c>
      <c r="V36" s="194">
        <v>1.3541666666666667E-3</v>
      </c>
    </row>
    <row r="37" spans="1:22" x14ac:dyDescent="0.2">
      <c r="A37" s="18">
        <v>35</v>
      </c>
      <c r="B37" s="54" t="s">
        <v>541</v>
      </c>
      <c r="C37" s="53" t="s">
        <v>542</v>
      </c>
      <c r="D37" s="52" t="s">
        <v>543</v>
      </c>
      <c r="F37" s="20">
        <v>11</v>
      </c>
      <c r="G37" s="205" t="s">
        <v>244</v>
      </c>
      <c r="H37" s="51" t="s">
        <v>17</v>
      </c>
      <c r="I37" s="133">
        <f t="shared" si="0"/>
        <v>0</v>
      </c>
      <c r="K37" s="51" t="s">
        <v>21</v>
      </c>
      <c r="M37" s="51" t="s">
        <v>125</v>
      </c>
      <c r="N37" s="54" t="s">
        <v>558</v>
      </c>
      <c r="O37" s="148" t="s">
        <v>559</v>
      </c>
      <c r="P37" s="131" t="s">
        <v>560</v>
      </c>
      <c r="Q37" s="51" t="s">
        <v>32</v>
      </c>
      <c r="R37" s="194">
        <v>0.13731481481481481</v>
      </c>
      <c r="S37" s="195">
        <v>9</v>
      </c>
      <c r="T37" s="194">
        <v>0.11054398148148148</v>
      </c>
      <c r="U37" s="194">
        <v>5.2916666666666667E-2</v>
      </c>
      <c r="V37" s="194">
        <v>2.1909722222222223E-2</v>
      </c>
    </row>
    <row r="38" spans="1:22" x14ac:dyDescent="0.2">
      <c r="A38" s="18">
        <v>36</v>
      </c>
      <c r="B38" s="54" t="s">
        <v>544</v>
      </c>
      <c r="C38" s="53" t="s">
        <v>545</v>
      </c>
      <c r="D38" s="52" t="s">
        <v>546</v>
      </c>
      <c r="F38" s="20">
        <v>11</v>
      </c>
      <c r="G38" s="205" t="s">
        <v>244</v>
      </c>
      <c r="H38" s="51" t="s">
        <v>17</v>
      </c>
      <c r="I38" s="133">
        <f t="shared" si="0"/>
        <v>0</v>
      </c>
      <c r="K38" s="51" t="s">
        <v>21</v>
      </c>
      <c r="M38" s="51" t="s">
        <v>101</v>
      </c>
      <c r="N38" s="54" t="s">
        <v>125</v>
      </c>
      <c r="O38" s="148" t="s">
        <v>561</v>
      </c>
      <c r="P38" s="131" t="s">
        <v>562</v>
      </c>
      <c r="Q38" s="51" t="s">
        <v>32</v>
      </c>
      <c r="R38" s="194">
        <v>0.17728009259259259</v>
      </c>
      <c r="S38" s="195">
        <v>10</v>
      </c>
      <c r="T38" s="194">
        <v>0.1643287037037037</v>
      </c>
      <c r="U38" s="194">
        <v>0.10670138888888889</v>
      </c>
      <c r="V38" s="194">
        <v>5.378472222222222E-2</v>
      </c>
    </row>
    <row r="39" spans="1:22" x14ac:dyDescent="0.2">
      <c r="I39" s="22"/>
      <c r="K39" s="26"/>
      <c r="M39"/>
      <c r="N39"/>
      <c r="Q39" s="26"/>
    </row>
    <row r="40" spans="1:22" x14ac:dyDescent="0.2">
      <c r="I40" s="22"/>
      <c r="K40" s="26"/>
      <c r="M40"/>
      <c r="N40"/>
      <c r="Q40" s="26"/>
    </row>
    <row r="41" spans="1:22" x14ac:dyDescent="0.2">
      <c r="I41" s="22"/>
      <c r="K41" s="26"/>
      <c r="M41"/>
      <c r="N41"/>
      <c r="Q41" s="26"/>
    </row>
    <row r="42" spans="1:22" x14ac:dyDescent="0.2">
      <c r="I42" s="22"/>
      <c r="K42" s="26"/>
      <c r="M42"/>
      <c r="N42"/>
      <c r="Q42"/>
    </row>
    <row r="43" spans="1:22" x14ac:dyDescent="0.2">
      <c r="I43" s="22"/>
      <c r="K43" s="26"/>
      <c r="M43"/>
      <c r="N43"/>
      <c r="Q43"/>
    </row>
    <row r="44" spans="1:22" x14ac:dyDescent="0.2">
      <c r="I44" s="22"/>
      <c r="K44" s="26"/>
      <c r="M44"/>
      <c r="N44"/>
      <c r="Q44"/>
    </row>
    <row r="45" spans="1:22" x14ac:dyDescent="0.2">
      <c r="I45" s="22"/>
      <c r="K45" s="26"/>
      <c r="M45"/>
      <c r="N45"/>
      <c r="Q45"/>
    </row>
    <row r="46" spans="1:22" x14ac:dyDescent="0.2">
      <c r="I46" s="22"/>
      <c r="K46" s="26"/>
      <c r="M46"/>
      <c r="N46"/>
      <c r="Q46"/>
    </row>
    <row r="47" spans="1:22" x14ac:dyDescent="0.2">
      <c r="I47" s="22"/>
      <c r="K47" s="26"/>
      <c r="M47"/>
      <c r="N47"/>
      <c r="Q47"/>
    </row>
    <row r="48" spans="1:22" x14ac:dyDescent="0.2">
      <c r="I48" s="22"/>
      <c r="K48" s="26"/>
      <c r="M48"/>
      <c r="N48"/>
      <c r="Q48"/>
    </row>
    <row r="49" spans="9:17" x14ac:dyDescent="0.2">
      <c r="I49" s="22"/>
      <c r="K49" s="26"/>
      <c r="M49"/>
      <c r="N49"/>
      <c r="Q49"/>
    </row>
    <row r="50" spans="9:17" x14ac:dyDescent="0.2">
      <c r="I50" s="22"/>
      <c r="K50" s="26"/>
      <c r="M50"/>
      <c r="N50"/>
      <c r="Q50"/>
    </row>
    <row r="51" spans="9:17" x14ac:dyDescent="0.2">
      <c r="I51" s="22"/>
      <c r="K51" s="26"/>
      <c r="M51"/>
      <c r="N51"/>
      <c r="Q51"/>
    </row>
    <row r="52" spans="9:17" x14ac:dyDescent="0.2">
      <c r="I52" s="22"/>
      <c r="K52"/>
      <c r="M52"/>
      <c r="N52"/>
      <c r="Q52"/>
    </row>
    <row r="53" spans="9:17" x14ac:dyDescent="0.2">
      <c r="I53" s="22"/>
      <c r="K53"/>
      <c r="M53"/>
      <c r="N53"/>
      <c r="Q53"/>
    </row>
    <row r="54" spans="9:17" x14ac:dyDescent="0.2">
      <c r="I54" s="22"/>
      <c r="K54"/>
      <c r="M54"/>
      <c r="N54"/>
      <c r="Q54"/>
    </row>
    <row r="55" spans="9:17" x14ac:dyDescent="0.2">
      <c r="K55"/>
      <c r="M55"/>
      <c r="N55"/>
      <c r="Q55"/>
    </row>
    <row r="56" spans="9:17" x14ac:dyDescent="0.2">
      <c r="K56"/>
      <c r="M56"/>
      <c r="N56"/>
      <c r="Q56"/>
    </row>
    <row r="57" spans="9:17" x14ac:dyDescent="0.2">
      <c r="K57"/>
      <c r="M57"/>
      <c r="N57"/>
      <c r="Q57"/>
    </row>
    <row r="58" spans="9:17" x14ac:dyDescent="0.2">
      <c r="K58"/>
      <c r="M58"/>
      <c r="N58"/>
      <c r="Q58"/>
    </row>
    <row r="59" spans="9:17" x14ac:dyDescent="0.2">
      <c r="K59"/>
      <c r="M59"/>
      <c r="N59"/>
      <c r="Q59"/>
    </row>
    <row r="60" spans="9:17" x14ac:dyDescent="0.2">
      <c r="K60"/>
      <c r="M60"/>
      <c r="N60"/>
      <c r="Q60"/>
    </row>
    <row r="61" spans="9:17" x14ac:dyDescent="0.2">
      <c r="K61"/>
      <c r="M61"/>
      <c r="N61"/>
      <c r="Q61"/>
    </row>
    <row r="62" spans="9:17" x14ac:dyDescent="0.2">
      <c r="K62"/>
      <c r="M62"/>
      <c r="N62"/>
      <c r="Q62"/>
    </row>
    <row r="63" spans="9:17" x14ac:dyDescent="0.2">
      <c r="K63"/>
      <c r="M63"/>
      <c r="N63"/>
      <c r="Q63"/>
    </row>
    <row r="64" spans="9:17" x14ac:dyDescent="0.2">
      <c r="K64"/>
      <c r="M64"/>
      <c r="N64"/>
      <c r="Q64"/>
    </row>
    <row r="65" spans="11:17" x14ac:dyDescent="0.2">
      <c r="K65"/>
      <c r="M65"/>
      <c r="N65"/>
      <c r="Q65"/>
    </row>
    <row r="66" spans="11:17" x14ac:dyDescent="0.2">
      <c r="K66"/>
      <c r="M66"/>
      <c r="N66"/>
      <c r="Q66"/>
    </row>
    <row r="67" spans="11:17" x14ac:dyDescent="0.2">
      <c r="K67"/>
      <c r="M67"/>
      <c r="N67"/>
      <c r="Q67"/>
    </row>
    <row r="68" spans="11:17" x14ac:dyDescent="0.2">
      <c r="K68"/>
      <c r="M68"/>
      <c r="N68"/>
      <c r="Q68"/>
    </row>
    <row r="69" spans="11:17" x14ac:dyDescent="0.2">
      <c r="K69"/>
      <c r="M69"/>
      <c r="N69"/>
      <c r="Q69"/>
    </row>
    <row r="70" spans="11:17" x14ac:dyDescent="0.2">
      <c r="K70"/>
      <c r="M70"/>
      <c r="N70"/>
      <c r="Q70"/>
    </row>
    <row r="71" spans="11:17" x14ac:dyDescent="0.2">
      <c r="K71"/>
      <c r="M71"/>
      <c r="N71"/>
      <c r="Q71"/>
    </row>
    <row r="72" spans="11:17" x14ac:dyDescent="0.2">
      <c r="K72"/>
      <c r="M72"/>
      <c r="N72"/>
      <c r="Q72"/>
    </row>
    <row r="73" spans="11:17" x14ac:dyDescent="0.2">
      <c r="K73"/>
      <c r="M73"/>
      <c r="N73"/>
      <c r="Q73"/>
    </row>
    <row r="74" spans="11:17" x14ac:dyDescent="0.2">
      <c r="K74"/>
      <c r="M74"/>
      <c r="N74"/>
      <c r="Q74"/>
    </row>
    <row r="75" spans="11:17" x14ac:dyDescent="0.2">
      <c r="K75"/>
      <c r="M75"/>
      <c r="N75"/>
      <c r="Q75"/>
    </row>
    <row r="76" spans="11:17" x14ac:dyDescent="0.2">
      <c r="K76"/>
      <c r="M76"/>
      <c r="N76"/>
      <c r="Q76"/>
    </row>
    <row r="77" spans="11:17" x14ac:dyDescent="0.2">
      <c r="K77"/>
      <c r="M77"/>
      <c r="N77"/>
      <c r="Q77"/>
    </row>
    <row r="78" spans="11:17" x14ac:dyDescent="0.2">
      <c r="K78"/>
      <c r="M78"/>
      <c r="N78"/>
      <c r="Q78"/>
    </row>
    <row r="79" spans="11:17" x14ac:dyDescent="0.2">
      <c r="K79"/>
      <c r="M79"/>
      <c r="N79"/>
      <c r="Q79"/>
    </row>
    <row r="80" spans="11:17" x14ac:dyDescent="0.2">
      <c r="K80"/>
      <c r="M80"/>
      <c r="N80"/>
      <c r="Q80"/>
    </row>
    <row r="81" spans="11:17" x14ac:dyDescent="0.2">
      <c r="K81"/>
      <c r="M81"/>
      <c r="N81"/>
      <c r="Q81"/>
    </row>
    <row r="82" spans="11:17" x14ac:dyDescent="0.2">
      <c r="K82"/>
      <c r="M82"/>
      <c r="N82"/>
      <c r="Q82"/>
    </row>
    <row r="83" spans="11:17" x14ac:dyDescent="0.2">
      <c r="K83"/>
      <c r="M83"/>
      <c r="N83"/>
      <c r="Q83"/>
    </row>
    <row r="84" spans="11:17" x14ac:dyDescent="0.2">
      <c r="K84"/>
      <c r="M84"/>
      <c r="N84"/>
      <c r="Q84"/>
    </row>
    <row r="85" spans="11:17" x14ac:dyDescent="0.2">
      <c r="K85"/>
      <c r="M85"/>
      <c r="N85"/>
      <c r="Q85"/>
    </row>
    <row r="86" spans="11:17" x14ac:dyDescent="0.2">
      <c r="K86"/>
      <c r="M86"/>
      <c r="N86"/>
      <c r="Q86"/>
    </row>
    <row r="87" spans="11:17" x14ac:dyDescent="0.2">
      <c r="K87"/>
      <c r="M87"/>
      <c r="N87"/>
      <c r="Q87"/>
    </row>
    <row r="88" spans="11:17" x14ac:dyDescent="0.2">
      <c r="K88"/>
      <c r="M88"/>
      <c r="N88"/>
      <c r="Q88"/>
    </row>
    <row r="89" spans="11:17" x14ac:dyDescent="0.2">
      <c r="K89"/>
      <c r="M89"/>
      <c r="N89"/>
      <c r="Q89"/>
    </row>
    <row r="90" spans="11:17" x14ac:dyDescent="0.2">
      <c r="K90"/>
      <c r="M90"/>
      <c r="N90"/>
      <c r="Q90"/>
    </row>
    <row r="91" spans="11:17" x14ac:dyDescent="0.2">
      <c r="K91"/>
      <c r="M91"/>
      <c r="N91"/>
      <c r="Q91"/>
    </row>
    <row r="92" spans="11:17" x14ac:dyDescent="0.2">
      <c r="K92"/>
      <c r="M92"/>
      <c r="N92"/>
      <c r="Q92"/>
    </row>
    <row r="93" spans="11:17" x14ac:dyDescent="0.2">
      <c r="K93"/>
      <c r="M93"/>
      <c r="N93"/>
      <c r="Q93"/>
    </row>
    <row r="94" spans="11:17" x14ac:dyDescent="0.2">
      <c r="K94"/>
      <c r="M94"/>
      <c r="N94"/>
      <c r="Q94"/>
    </row>
    <row r="95" spans="11:17" x14ac:dyDescent="0.2">
      <c r="K95"/>
      <c r="M95"/>
      <c r="N95"/>
      <c r="Q95"/>
    </row>
    <row r="96" spans="11:17" x14ac:dyDescent="0.2">
      <c r="K96"/>
      <c r="M96"/>
      <c r="N96"/>
      <c r="Q96"/>
    </row>
    <row r="97" spans="11:17" x14ac:dyDescent="0.2">
      <c r="K97"/>
      <c r="M97"/>
      <c r="N97"/>
      <c r="Q97"/>
    </row>
    <row r="98" spans="11:17" x14ac:dyDescent="0.2">
      <c r="K98"/>
      <c r="M98"/>
      <c r="N98"/>
      <c r="Q98"/>
    </row>
    <row r="99" spans="11:17" x14ac:dyDescent="0.2">
      <c r="K99"/>
      <c r="M99"/>
      <c r="N99"/>
      <c r="Q99"/>
    </row>
    <row r="100" spans="11:17" x14ac:dyDescent="0.2">
      <c r="K100"/>
      <c r="M100"/>
      <c r="N100"/>
      <c r="Q100"/>
    </row>
    <row r="101" spans="11:17" x14ac:dyDescent="0.2">
      <c r="K101"/>
      <c r="M101"/>
      <c r="N101"/>
      <c r="Q101"/>
    </row>
    <row r="102" spans="11:17" x14ac:dyDescent="0.2">
      <c r="K102"/>
      <c r="M102"/>
      <c r="N102"/>
      <c r="Q102"/>
    </row>
    <row r="103" spans="11:17" x14ac:dyDescent="0.2">
      <c r="K103"/>
      <c r="M103"/>
      <c r="N103"/>
      <c r="Q103"/>
    </row>
    <row r="104" spans="11:17" x14ac:dyDescent="0.2">
      <c r="K104"/>
      <c r="M104"/>
      <c r="N104"/>
      <c r="Q104"/>
    </row>
    <row r="105" spans="11:17" x14ac:dyDescent="0.2">
      <c r="K105"/>
      <c r="M105"/>
      <c r="N105"/>
      <c r="Q105"/>
    </row>
    <row r="106" spans="11:17" x14ac:dyDescent="0.2">
      <c r="K106"/>
      <c r="M106"/>
      <c r="N106"/>
      <c r="Q106"/>
    </row>
    <row r="107" spans="11:17" x14ac:dyDescent="0.2">
      <c r="K107"/>
      <c r="M107"/>
      <c r="N107"/>
      <c r="Q107"/>
    </row>
    <row r="108" spans="11:17" x14ac:dyDescent="0.2">
      <c r="K108"/>
      <c r="M108"/>
      <c r="N108"/>
      <c r="Q108"/>
    </row>
    <row r="109" spans="11:17" x14ac:dyDescent="0.2">
      <c r="K109"/>
      <c r="M109"/>
      <c r="N109"/>
      <c r="Q109"/>
    </row>
    <row r="110" spans="11:17" x14ac:dyDescent="0.2">
      <c r="K110"/>
      <c r="M110"/>
      <c r="N110"/>
      <c r="Q110"/>
    </row>
    <row r="111" spans="11:17" x14ac:dyDescent="0.2">
      <c r="K111"/>
      <c r="M111"/>
      <c r="N111"/>
      <c r="Q111"/>
    </row>
    <row r="112" spans="11:17" x14ac:dyDescent="0.2">
      <c r="K112"/>
      <c r="M112"/>
      <c r="N112"/>
      <c r="Q112"/>
    </row>
    <row r="113" spans="11:17" x14ac:dyDescent="0.2">
      <c r="K113"/>
      <c r="M113"/>
      <c r="N113"/>
      <c r="Q113"/>
    </row>
    <row r="114" spans="11:17" x14ac:dyDescent="0.2">
      <c r="K114"/>
      <c r="M114"/>
      <c r="N114"/>
      <c r="Q114"/>
    </row>
    <row r="115" spans="11:17" x14ac:dyDescent="0.2">
      <c r="K115"/>
      <c r="M115"/>
      <c r="N115"/>
      <c r="Q115"/>
    </row>
    <row r="116" spans="11:17" x14ac:dyDescent="0.2">
      <c r="K116"/>
      <c r="M116"/>
      <c r="N116"/>
      <c r="Q116"/>
    </row>
    <row r="117" spans="11:17" x14ac:dyDescent="0.2">
      <c r="K117"/>
      <c r="M117"/>
      <c r="N117"/>
      <c r="Q117"/>
    </row>
    <row r="118" spans="11:17" x14ac:dyDescent="0.2">
      <c r="K118"/>
      <c r="M118"/>
      <c r="N118"/>
      <c r="Q118"/>
    </row>
    <row r="119" spans="11:17" x14ac:dyDescent="0.2">
      <c r="K119"/>
      <c r="M119"/>
      <c r="N119"/>
      <c r="Q119"/>
    </row>
    <row r="120" spans="11:17" x14ac:dyDescent="0.2">
      <c r="K120"/>
      <c r="M120"/>
      <c r="N120"/>
      <c r="Q120"/>
    </row>
    <row r="121" spans="11:17" x14ac:dyDescent="0.2">
      <c r="K121"/>
      <c r="M121"/>
      <c r="N121"/>
      <c r="Q121"/>
    </row>
    <row r="122" spans="11:17" x14ac:dyDescent="0.2">
      <c r="K122"/>
      <c r="M122"/>
      <c r="N122"/>
      <c r="Q122"/>
    </row>
    <row r="123" spans="11:17" x14ac:dyDescent="0.2">
      <c r="K123"/>
      <c r="M123"/>
      <c r="N123"/>
      <c r="Q123"/>
    </row>
    <row r="124" spans="11:17" x14ac:dyDescent="0.2">
      <c r="K124"/>
      <c r="M124"/>
      <c r="N124"/>
      <c r="Q124"/>
    </row>
    <row r="125" spans="11:17" x14ac:dyDescent="0.2">
      <c r="K125"/>
      <c r="M125"/>
      <c r="N125"/>
      <c r="Q125"/>
    </row>
    <row r="126" spans="11:17" x14ac:dyDescent="0.2">
      <c r="K126"/>
      <c r="M126"/>
      <c r="N126"/>
      <c r="Q126"/>
    </row>
    <row r="127" spans="11:17" x14ac:dyDescent="0.2">
      <c r="K127"/>
      <c r="M127"/>
      <c r="N127"/>
      <c r="Q127"/>
    </row>
    <row r="128" spans="11:17" x14ac:dyDescent="0.2">
      <c r="K128"/>
      <c r="M128"/>
      <c r="N128"/>
      <c r="Q128"/>
    </row>
    <row r="129" spans="11:17" x14ac:dyDescent="0.2">
      <c r="K129"/>
      <c r="M129"/>
      <c r="N129"/>
      <c r="Q129"/>
    </row>
    <row r="130" spans="11:17" x14ac:dyDescent="0.2">
      <c r="K130"/>
      <c r="M130"/>
      <c r="N130"/>
      <c r="Q130"/>
    </row>
    <row r="131" spans="11:17" x14ac:dyDescent="0.2">
      <c r="K131"/>
      <c r="M131"/>
      <c r="N131"/>
      <c r="Q131"/>
    </row>
    <row r="132" spans="11:17" x14ac:dyDescent="0.2">
      <c r="K132"/>
      <c r="M132"/>
      <c r="N132"/>
      <c r="Q132"/>
    </row>
    <row r="133" spans="11:17" x14ac:dyDescent="0.2">
      <c r="K133"/>
      <c r="M133"/>
      <c r="N133"/>
      <c r="Q133"/>
    </row>
    <row r="134" spans="11:17" x14ac:dyDescent="0.2">
      <c r="K134"/>
      <c r="M134"/>
      <c r="N134"/>
      <c r="Q134"/>
    </row>
    <row r="135" spans="11:17" x14ac:dyDescent="0.2">
      <c r="K135"/>
      <c r="M135"/>
      <c r="N135"/>
      <c r="Q135"/>
    </row>
    <row r="136" spans="11:17" x14ac:dyDescent="0.2">
      <c r="K136"/>
      <c r="M136"/>
      <c r="N136"/>
      <c r="Q136"/>
    </row>
    <row r="137" spans="11:17" x14ac:dyDescent="0.2">
      <c r="K137"/>
    </row>
    <row r="138" spans="11:17" x14ac:dyDescent="0.2">
      <c r="K138"/>
    </row>
    <row r="139" spans="11:17" x14ac:dyDescent="0.2">
      <c r="K139"/>
    </row>
    <row r="140" spans="11:17" x14ac:dyDescent="0.2">
      <c r="K140"/>
    </row>
    <row r="141" spans="11:17" x14ac:dyDescent="0.2">
      <c r="K141"/>
    </row>
    <row r="142" spans="11:17" x14ac:dyDescent="0.2">
      <c r="K142"/>
    </row>
    <row r="143" spans="11:17" x14ac:dyDescent="0.2">
      <c r="K143"/>
    </row>
    <row r="144" spans="11:17" x14ac:dyDescent="0.2">
      <c r="K144"/>
    </row>
    <row r="145" spans="11:11" x14ac:dyDescent="0.2">
      <c r="K145"/>
    </row>
    <row r="146" spans="11:11" x14ac:dyDescent="0.2">
      <c r="K146"/>
    </row>
    <row r="147" spans="11:11" x14ac:dyDescent="0.2">
      <c r="K147"/>
    </row>
    <row r="148" spans="11:11" x14ac:dyDescent="0.2">
      <c r="K148"/>
    </row>
    <row r="149" spans="11:11" x14ac:dyDescent="0.2">
      <c r="K149"/>
    </row>
    <row r="150" spans="11:11" x14ac:dyDescent="0.2">
      <c r="K150"/>
    </row>
    <row r="151" spans="11:11" x14ac:dyDescent="0.2">
      <c r="K151"/>
    </row>
    <row r="152" spans="11:11" x14ac:dyDescent="0.2">
      <c r="K152"/>
    </row>
    <row r="153" spans="11:11" x14ac:dyDescent="0.2">
      <c r="K153"/>
    </row>
    <row r="154" spans="11:11" x14ac:dyDescent="0.2">
      <c r="K154"/>
    </row>
    <row r="155" spans="11:11" x14ac:dyDescent="0.2">
      <c r="K155"/>
    </row>
    <row r="156" spans="11:11" x14ac:dyDescent="0.2">
      <c r="K156"/>
    </row>
    <row r="157" spans="11:11" x14ac:dyDescent="0.2">
      <c r="K157"/>
    </row>
  </sheetData>
  <sortState xmlns:xlrd2="http://schemas.microsoft.com/office/spreadsheetml/2017/richdata2" ref="B3:I38">
    <sortCondition descending="1" ref="I3:I38"/>
  </sortState>
  <phoneticPr fontId="5" type="noConversion"/>
  <hyperlinks>
    <hyperlink ref="N1" r:id="rId1" xr:uid="{2E63EC76-3579-42D7-8F74-A482DB047048}"/>
  </hyperlinks>
  <pageMargins left="0.7" right="0.7" top="0.75" bottom="0.75" header="0.3" footer="0.3"/>
  <ignoredErrors>
    <ignoredError sqref="B9:O3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18263-E0CB-4447-BCEF-D57BDCE7A7E2}">
  <dimension ref="A1:AM134"/>
  <sheetViews>
    <sheetView zoomScale="90" zoomScaleNormal="90" workbookViewId="0">
      <selection activeCell="D16" sqref="D16"/>
    </sheetView>
  </sheetViews>
  <sheetFormatPr baseColWidth="10" defaultColWidth="11.5703125" defaultRowHeight="12.75" x14ac:dyDescent="0.2"/>
  <cols>
    <col min="1" max="1" width="5.5703125" style="39" customWidth="1"/>
    <col min="2" max="2" width="10.5703125" style="39" customWidth="1"/>
    <col min="3" max="3" width="28" bestFit="1" customWidth="1"/>
    <col min="4" max="4" width="27.28515625" style="26" bestFit="1" customWidth="1"/>
    <col min="5" max="5" width="0.85546875" customWidth="1"/>
    <col min="6" max="6" width="7.42578125" style="83" customWidth="1"/>
    <col min="7" max="7" width="6.7109375" style="17" customWidth="1"/>
    <col min="8" max="8" width="9.42578125" style="1" bestFit="1" customWidth="1"/>
    <col min="9" max="9" width="11" style="22" bestFit="1" customWidth="1"/>
    <col min="10" max="10" width="8.140625" style="22" customWidth="1"/>
    <col min="11" max="11" width="7.5703125" style="45" customWidth="1"/>
    <col min="12" max="12" width="1.42578125" customWidth="1"/>
    <col min="13" max="13" width="6.85546875" style="39" customWidth="1"/>
    <col min="14" max="14" width="11.42578125" style="39" customWidth="1"/>
    <col min="15" max="15" width="25.5703125" bestFit="1" customWidth="1"/>
    <col min="16" max="16" width="28.28515625" customWidth="1"/>
    <col min="17" max="17" width="7.85546875" style="39" customWidth="1"/>
    <col min="18" max="18" width="7.85546875" style="193" customWidth="1"/>
    <col min="19" max="21" width="8.5703125" customWidth="1"/>
    <col min="23" max="23" width="8.85546875" customWidth="1"/>
    <col min="24" max="24" width="11.5703125" customWidth="1"/>
    <col min="25" max="25" width="25.85546875" customWidth="1"/>
    <col min="26" max="26" width="28.5703125" bestFit="1" customWidth="1"/>
    <col min="27" max="27" width="9.28515625" customWidth="1"/>
    <col min="28" max="28" width="10" customWidth="1"/>
    <col min="29" max="30" width="9.7109375" customWidth="1"/>
    <col min="31" max="31" width="7.7109375" style="44" customWidth="1"/>
    <col min="32" max="33" width="9.7109375" customWidth="1"/>
    <col min="34" max="34" width="7.7109375" style="44" customWidth="1"/>
    <col min="35" max="36" width="9.7109375" customWidth="1"/>
    <col min="37" max="37" width="7.7109375" style="44" customWidth="1"/>
    <col min="38" max="39" width="9.7109375" customWidth="1"/>
  </cols>
  <sheetData>
    <row r="1" spans="1:39" s="17" customFormat="1" ht="30.75" customHeight="1" x14ac:dyDescent="0.2">
      <c r="A1" s="1"/>
      <c r="B1" s="173" t="s">
        <v>1192</v>
      </c>
      <c r="D1" s="67"/>
      <c r="F1" s="83"/>
      <c r="H1" s="1"/>
      <c r="I1" s="22"/>
      <c r="J1" s="22"/>
      <c r="K1" s="24"/>
      <c r="M1" s="174"/>
      <c r="N1" s="39"/>
      <c r="O1" s="175" t="s">
        <v>387</v>
      </c>
      <c r="P1" s="176"/>
      <c r="Q1" s="174"/>
      <c r="R1" s="195"/>
      <c r="Y1" s="67" t="s">
        <v>1</v>
      </c>
      <c r="AE1" s="21"/>
      <c r="AH1" s="21"/>
      <c r="AK1" s="21"/>
    </row>
    <row r="2" spans="1:39" s="17" customFormat="1" ht="24" customHeight="1" x14ac:dyDescent="0.2">
      <c r="A2" s="18" t="s">
        <v>11</v>
      </c>
      <c r="B2" s="18" t="s">
        <v>12</v>
      </c>
      <c r="C2" s="18" t="s">
        <v>13</v>
      </c>
      <c r="D2" s="18" t="s">
        <v>20</v>
      </c>
      <c r="F2" s="18" t="s">
        <v>18</v>
      </c>
      <c r="G2" s="18" t="s">
        <v>15</v>
      </c>
      <c r="H2" s="18" t="s">
        <v>19</v>
      </c>
      <c r="I2" s="18" t="s">
        <v>388</v>
      </c>
      <c r="J2" s="190"/>
      <c r="K2" s="89" t="s">
        <v>217</v>
      </c>
      <c r="M2" s="177" t="s">
        <v>11</v>
      </c>
      <c r="N2" s="177" t="s">
        <v>389</v>
      </c>
      <c r="O2" s="177" t="s">
        <v>13</v>
      </c>
      <c r="P2" s="177" t="s">
        <v>390</v>
      </c>
      <c r="Q2" s="177" t="s">
        <v>391</v>
      </c>
      <c r="R2" s="177" t="s">
        <v>392</v>
      </c>
      <c r="S2" s="177" t="s">
        <v>393</v>
      </c>
      <c r="T2" s="177" t="s">
        <v>394</v>
      </c>
      <c r="U2" s="177" t="s">
        <v>395</v>
      </c>
      <c r="W2" s="177" t="s">
        <v>396</v>
      </c>
      <c r="X2" s="177" t="s">
        <v>397</v>
      </c>
      <c r="Y2" s="177" t="s">
        <v>398</v>
      </c>
      <c r="Z2" s="177" t="s">
        <v>399</v>
      </c>
      <c r="AA2" s="177" t="s">
        <v>400</v>
      </c>
      <c r="AB2" s="177" t="s">
        <v>401</v>
      </c>
      <c r="AC2" s="177" t="s">
        <v>402</v>
      </c>
      <c r="AD2" s="177" t="s">
        <v>314</v>
      </c>
      <c r="AE2" s="177" t="s">
        <v>393</v>
      </c>
      <c r="AF2" s="177" t="s">
        <v>403</v>
      </c>
      <c r="AG2" s="177" t="s">
        <v>315</v>
      </c>
      <c r="AH2" s="177" t="s">
        <v>394</v>
      </c>
      <c r="AI2" s="177" t="s">
        <v>404</v>
      </c>
      <c r="AJ2" s="177" t="s">
        <v>405</v>
      </c>
      <c r="AK2" s="177" t="s">
        <v>395</v>
      </c>
      <c r="AL2" s="177" t="s">
        <v>406</v>
      </c>
      <c r="AM2" s="177" t="s">
        <v>407</v>
      </c>
    </row>
    <row r="3" spans="1:39" x14ac:dyDescent="0.2">
      <c r="A3" s="18">
        <v>1</v>
      </c>
      <c r="B3" s="178" t="s">
        <v>550</v>
      </c>
      <c r="C3" s="53" t="s">
        <v>413</v>
      </c>
      <c r="D3" s="179" t="s">
        <v>414</v>
      </c>
      <c r="F3" s="60">
        <v>13</v>
      </c>
      <c r="G3" s="180" t="s">
        <v>21</v>
      </c>
      <c r="H3" s="51" t="s">
        <v>102</v>
      </c>
      <c r="I3" s="181">
        <f>IF(OR(H3="DSQ",H3="RAF",H3="DNC",H3="DPG"),0,IF(OR(H3="DNS",H3="DNF"),100*(($F3-$F3+1)/$F3)+50*(LOG($F3/$F3)),100*(($F3-H3+1)/$F3)+50*(LOG($F3/H3))))</f>
        <v>155.69716761534184</v>
      </c>
      <c r="J3" s="191"/>
      <c r="K3" s="189" t="s">
        <v>244</v>
      </c>
      <c r="M3" s="186" t="s">
        <v>102</v>
      </c>
      <c r="N3" s="186" t="s">
        <v>272</v>
      </c>
      <c r="O3" s="187" t="s">
        <v>273</v>
      </c>
      <c r="P3" s="188" t="s">
        <v>409</v>
      </c>
      <c r="Q3" s="186" t="s">
        <v>244</v>
      </c>
      <c r="R3" s="189" t="s">
        <v>106</v>
      </c>
      <c r="S3" s="186" t="s">
        <v>103</v>
      </c>
      <c r="T3" s="186" t="s">
        <v>103</v>
      </c>
      <c r="U3" s="186" t="s">
        <v>102</v>
      </c>
      <c r="W3" s="186" t="s">
        <v>102</v>
      </c>
      <c r="X3" s="186" t="s">
        <v>272</v>
      </c>
      <c r="Y3" s="187" t="s">
        <v>273</v>
      </c>
      <c r="Z3" s="188" t="s">
        <v>409</v>
      </c>
      <c r="AA3" s="186" t="s">
        <v>244</v>
      </c>
      <c r="AB3" s="189">
        <v>1.0526</v>
      </c>
      <c r="AC3" s="186" t="s">
        <v>1001</v>
      </c>
      <c r="AD3" s="311">
        <v>7.6678986111111097E-2</v>
      </c>
      <c r="AE3" s="189" t="s">
        <v>103</v>
      </c>
      <c r="AF3" s="186" t="s">
        <v>1002</v>
      </c>
      <c r="AG3" s="311">
        <v>9.776753472222223E-2</v>
      </c>
      <c r="AH3" s="189" t="s">
        <v>103</v>
      </c>
      <c r="AI3" s="186" t="s">
        <v>1003</v>
      </c>
      <c r="AJ3" s="311">
        <v>0.10666103009259259</v>
      </c>
      <c r="AK3" s="189" t="s">
        <v>102</v>
      </c>
      <c r="AL3" s="186" t="s">
        <v>106</v>
      </c>
      <c r="AM3" s="186" t="s">
        <v>106</v>
      </c>
    </row>
    <row r="4" spans="1:39" x14ac:dyDescent="0.2">
      <c r="A4" s="18">
        <v>2</v>
      </c>
      <c r="B4" s="178" t="s">
        <v>143</v>
      </c>
      <c r="C4" s="66" t="s">
        <v>44</v>
      </c>
      <c r="D4" s="179" t="s">
        <v>457</v>
      </c>
      <c r="F4" s="60">
        <v>12</v>
      </c>
      <c r="G4" s="180" t="s">
        <v>33</v>
      </c>
      <c r="H4" s="51">
        <v>1</v>
      </c>
      <c r="I4" s="181">
        <f>IF(OR(H4="DSQ",H4="RAF",H4="DNC",H4="DPG"),0,IF(OR(H4="DNS",H4="DNF"),100*(($F4-$F4+1)/$F4)+50*(LOG($F4/$F4)),100*(($F4-H4+1)/$F4)+50*(LOG($F4/H4))))</f>
        <v>153.95906230238126</v>
      </c>
      <c r="J4" s="191"/>
      <c r="K4" s="189" t="s">
        <v>22</v>
      </c>
      <c r="M4" s="186" t="s">
        <v>103</v>
      </c>
      <c r="N4" s="186" t="s">
        <v>132</v>
      </c>
      <c r="O4" s="187" t="s">
        <v>109</v>
      </c>
      <c r="P4" s="188" t="s">
        <v>408</v>
      </c>
      <c r="Q4" s="186" t="s">
        <v>244</v>
      </c>
      <c r="R4" s="189" t="s">
        <v>108</v>
      </c>
      <c r="S4" s="186" t="s">
        <v>104</v>
      </c>
      <c r="T4" s="186" t="s">
        <v>102</v>
      </c>
      <c r="U4" s="186" t="s">
        <v>104</v>
      </c>
      <c r="W4" s="186" t="s">
        <v>103</v>
      </c>
      <c r="X4" s="186" t="s">
        <v>132</v>
      </c>
      <c r="Y4" s="187" t="s">
        <v>109</v>
      </c>
      <c r="Z4" s="188" t="s">
        <v>408</v>
      </c>
      <c r="AA4" s="186" t="s">
        <v>244</v>
      </c>
      <c r="AB4" s="189">
        <v>1.0038</v>
      </c>
      <c r="AC4" s="186" t="s">
        <v>1004</v>
      </c>
      <c r="AD4" s="311">
        <v>7.691152777777778E-2</v>
      </c>
      <c r="AE4" s="189" t="s">
        <v>104</v>
      </c>
      <c r="AF4" s="186" t="s">
        <v>1005</v>
      </c>
      <c r="AG4" s="311">
        <v>9.2363541666666674E-2</v>
      </c>
      <c r="AH4" s="189" t="s">
        <v>102</v>
      </c>
      <c r="AI4" s="186" t="s">
        <v>1006</v>
      </c>
      <c r="AJ4" s="311">
        <v>0.11453079166666667</v>
      </c>
      <c r="AK4" s="189" t="s">
        <v>104</v>
      </c>
      <c r="AL4" s="186" t="s">
        <v>108</v>
      </c>
      <c r="AM4" s="186" t="s">
        <v>108</v>
      </c>
    </row>
    <row r="5" spans="1:39" x14ac:dyDescent="0.2">
      <c r="A5" s="18">
        <v>3</v>
      </c>
      <c r="B5" s="178" t="s">
        <v>53</v>
      </c>
      <c r="C5" s="53" t="s">
        <v>55</v>
      </c>
      <c r="D5" s="179" t="s">
        <v>411</v>
      </c>
      <c r="F5" s="60">
        <v>8</v>
      </c>
      <c r="G5" s="180" t="s">
        <v>34</v>
      </c>
      <c r="H5" s="51" t="s">
        <v>102</v>
      </c>
      <c r="I5" s="181">
        <f>IF(OR(H5="DSQ",H5="RAF",H5="DNC",H5="DPG"),0,IF(OR(H5="DNS",H5="DNF"),100*(($F5-$F5+1)/$F5)+50*(LOG($F5/$F5)),100*(($F5-H5+1)/$F5)+50*(LOG($F5/H5))))</f>
        <v>145.15449934959719</v>
      </c>
      <c r="J5" s="191"/>
      <c r="K5" s="189" t="s">
        <v>244</v>
      </c>
      <c r="M5" s="186" t="s">
        <v>104</v>
      </c>
      <c r="N5" s="186" t="s">
        <v>316</v>
      </c>
      <c r="O5" s="187" t="s">
        <v>318</v>
      </c>
      <c r="P5" s="188" t="s">
        <v>1007</v>
      </c>
      <c r="Q5" s="186" t="s">
        <v>244</v>
      </c>
      <c r="R5" s="189" t="s">
        <v>125</v>
      </c>
      <c r="S5" s="186" t="s">
        <v>102</v>
      </c>
      <c r="T5" s="186" t="s">
        <v>16</v>
      </c>
      <c r="U5" s="186" t="s">
        <v>103</v>
      </c>
      <c r="W5" s="186" t="s">
        <v>104</v>
      </c>
      <c r="X5" s="186" t="s">
        <v>316</v>
      </c>
      <c r="Y5" s="187" t="s">
        <v>318</v>
      </c>
      <c r="Z5" s="188" t="s">
        <v>1007</v>
      </c>
      <c r="AA5" s="186" t="s">
        <v>244</v>
      </c>
      <c r="AB5" s="189">
        <v>1.0225</v>
      </c>
      <c r="AC5" s="186" t="s">
        <v>1008</v>
      </c>
      <c r="AD5" s="311">
        <v>7.2367910879629627E-2</v>
      </c>
      <c r="AE5" s="189" t="s">
        <v>102</v>
      </c>
      <c r="AF5" s="186" t="s">
        <v>417</v>
      </c>
      <c r="AG5" s="311"/>
      <c r="AH5" s="189" t="s">
        <v>16</v>
      </c>
      <c r="AI5" s="186" t="s">
        <v>1009</v>
      </c>
      <c r="AJ5" s="311">
        <v>0.10859328703703704</v>
      </c>
      <c r="AK5" s="189" t="s">
        <v>103</v>
      </c>
      <c r="AL5" s="186" t="s">
        <v>125</v>
      </c>
      <c r="AM5" s="186" t="s">
        <v>125</v>
      </c>
    </row>
    <row r="6" spans="1:39" x14ac:dyDescent="0.2">
      <c r="A6" s="18">
        <v>4</v>
      </c>
      <c r="B6" s="178" t="s">
        <v>419</v>
      </c>
      <c r="C6" s="66" t="s">
        <v>114</v>
      </c>
      <c r="D6" s="179" t="s">
        <v>420</v>
      </c>
      <c r="F6" s="60">
        <v>7</v>
      </c>
      <c r="G6" s="180" t="s">
        <v>23</v>
      </c>
      <c r="H6" s="51" t="s">
        <v>102</v>
      </c>
      <c r="I6" s="181">
        <f>IF(OR(H6="DSQ",H6="RAF",H6="DNC",H6="DPG"),0,IF(OR(H6="DNS",H6="DNF"),100*(($F6-$F6+1)/$F6)+50*(LOG($F6/$F6)),100*(($F6-H6+1)/$F6)+50*(LOG($F6/H6))))</f>
        <v>142.25490200071283</v>
      </c>
      <c r="J6" s="191"/>
      <c r="K6" s="189" t="s">
        <v>22</v>
      </c>
      <c r="M6" s="186" t="s">
        <v>105</v>
      </c>
      <c r="N6" s="186" t="s">
        <v>461</v>
      </c>
      <c r="O6" s="187" t="s">
        <v>122</v>
      </c>
      <c r="P6" s="188" t="s">
        <v>410</v>
      </c>
      <c r="Q6" s="186" t="s">
        <v>244</v>
      </c>
      <c r="R6" s="189" t="s">
        <v>140</v>
      </c>
      <c r="S6" s="186" t="s">
        <v>105</v>
      </c>
      <c r="T6" s="186" t="s">
        <v>104</v>
      </c>
      <c r="U6" s="186" t="s">
        <v>16</v>
      </c>
      <c r="W6" s="186" t="s">
        <v>105</v>
      </c>
      <c r="X6" s="186" t="s">
        <v>461</v>
      </c>
      <c r="Y6" s="187" t="s">
        <v>122</v>
      </c>
      <c r="Z6" s="188" t="s">
        <v>410</v>
      </c>
      <c r="AA6" s="186" t="s">
        <v>244</v>
      </c>
      <c r="AB6" s="189">
        <v>1.0235000000000001</v>
      </c>
      <c r="AC6" s="186" t="s">
        <v>1010</v>
      </c>
      <c r="AD6" s="311">
        <v>8.0505856481481494E-2</v>
      </c>
      <c r="AE6" s="189" t="s">
        <v>105</v>
      </c>
      <c r="AF6" s="186" t="s">
        <v>1011</v>
      </c>
      <c r="AG6" s="311">
        <v>9.7955109953703712E-2</v>
      </c>
      <c r="AH6" s="189" t="s">
        <v>104</v>
      </c>
      <c r="AI6" s="186" t="s">
        <v>417</v>
      </c>
      <c r="AJ6" s="311"/>
      <c r="AK6" s="189" t="s">
        <v>16</v>
      </c>
      <c r="AL6" s="186" t="s">
        <v>140</v>
      </c>
      <c r="AM6" s="186" t="s">
        <v>140</v>
      </c>
    </row>
    <row r="7" spans="1:39" x14ac:dyDescent="0.2">
      <c r="A7" s="18">
        <v>5</v>
      </c>
      <c r="B7" s="178" t="s">
        <v>272</v>
      </c>
      <c r="C7" s="53" t="s">
        <v>273</v>
      </c>
      <c r="D7" s="179" t="s">
        <v>409</v>
      </c>
      <c r="F7" s="60">
        <v>5</v>
      </c>
      <c r="G7" s="180" t="s">
        <v>244</v>
      </c>
      <c r="H7" s="51" t="s">
        <v>102</v>
      </c>
      <c r="I7" s="181">
        <f>IF(OR(H7="DSQ",H7="RAF",H7="DNC",H7="DPG"),0,IF(OR(H7="DNS",H7="DNF"),100*(($F7-$F7+1)/$F7)+50*(LOG($F7/$F7)),100*(($F7-H7+1)/$F7)+50*(LOG($F7/H7))))</f>
        <v>134.94850021680094</v>
      </c>
      <c r="J7" s="191"/>
      <c r="K7" s="189" t="s">
        <v>244</v>
      </c>
      <c r="M7" s="186" t="s">
        <v>106</v>
      </c>
      <c r="N7" s="186"/>
      <c r="O7" s="187" t="s">
        <v>110</v>
      </c>
      <c r="P7" s="188" t="s">
        <v>1012</v>
      </c>
      <c r="Q7" s="186" t="s">
        <v>244</v>
      </c>
      <c r="R7" s="189" t="s">
        <v>128</v>
      </c>
      <c r="S7" s="186" t="s">
        <v>16</v>
      </c>
      <c r="T7" s="186" t="s">
        <v>105</v>
      </c>
      <c r="U7" s="186" t="s">
        <v>105</v>
      </c>
      <c r="W7" s="186" t="s">
        <v>106</v>
      </c>
      <c r="X7" s="186"/>
      <c r="Y7" s="187" t="s">
        <v>110</v>
      </c>
      <c r="Z7" s="188" t="s">
        <v>1012</v>
      </c>
      <c r="AA7" s="186" t="s">
        <v>244</v>
      </c>
      <c r="AB7" s="189">
        <v>0.91069999999999995</v>
      </c>
      <c r="AC7" s="186"/>
      <c r="AD7" s="311"/>
      <c r="AE7" s="189" t="s">
        <v>16</v>
      </c>
      <c r="AF7" s="186" t="s">
        <v>1013</v>
      </c>
      <c r="AG7" s="311">
        <v>0.1149969560185185</v>
      </c>
      <c r="AH7" s="189" t="s">
        <v>105</v>
      </c>
      <c r="AI7" s="186" t="s">
        <v>1014</v>
      </c>
      <c r="AJ7" s="311">
        <v>0.14198065972222221</v>
      </c>
      <c r="AK7" s="189" t="s">
        <v>105</v>
      </c>
      <c r="AL7" s="186" t="s">
        <v>128</v>
      </c>
      <c r="AM7" s="186" t="s">
        <v>128</v>
      </c>
    </row>
    <row r="8" spans="1:39" x14ac:dyDescent="0.2">
      <c r="A8" s="18">
        <v>6</v>
      </c>
      <c r="B8" s="178" t="s">
        <v>520</v>
      </c>
      <c r="C8" s="53" t="s">
        <v>450</v>
      </c>
      <c r="D8" s="179" t="s">
        <v>1015</v>
      </c>
      <c r="F8" s="60">
        <v>5</v>
      </c>
      <c r="G8" s="180" t="s">
        <v>1016</v>
      </c>
      <c r="H8" s="51" t="s">
        <v>102</v>
      </c>
      <c r="I8" s="181">
        <f>IF(OR(H8="DSQ",H8="RAF",H8="DNC",H8="DPG"),0,IF(OR(H8="DNS",H8="DNF"),100*(($F8-$F8+1)/$F8)+50*(LOG($F8/$F8)),100*(($F8-H8+1)/$F8)+50*(LOG($F8/H8))))</f>
        <v>134.94850021680094</v>
      </c>
      <c r="J8" s="191"/>
      <c r="K8" s="185" t="s">
        <v>23</v>
      </c>
      <c r="M8" s="182" t="s">
        <v>102</v>
      </c>
      <c r="N8" s="182" t="s">
        <v>520</v>
      </c>
      <c r="O8" s="183" t="s">
        <v>450</v>
      </c>
      <c r="P8" s="184" t="s">
        <v>1015</v>
      </c>
      <c r="Q8" s="182" t="s">
        <v>1016</v>
      </c>
      <c r="R8" s="185" t="s">
        <v>105</v>
      </c>
      <c r="S8" s="182" t="s">
        <v>102</v>
      </c>
      <c r="T8" s="182" t="s">
        <v>103</v>
      </c>
      <c r="U8" s="182" t="s">
        <v>102</v>
      </c>
      <c r="W8" s="182" t="s">
        <v>102</v>
      </c>
      <c r="X8" s="182" t="s">
        <v>520</v>
      </c>
      <c r="Y8" s="183" t="s">
        <v>450</v>
      </c>
      <c r="Z8" s="184" t="s">
        <v>1015</v>
      </c>
      <c r="AA8" s="182" t="s">
        <v>1016</v>
      </c>
      <c r="AB8" s="185">
        <v>0.86050000000000004</v>
      </c>
      <c r="AC8" s="182" t="s">
        <v>1017</v>
      </c>
      <c r="AD8" s="312">
        <v>8.9027887731481486E-2</v>
      </c>
      <c r="AE8" s="185" t="s">
        <v>102</v>
      </c>
      <c r="AF8" s="182" t="s">
        <v>442</v>
      </c>
      <c r="AG8" s="312">
        <v>0.1015469675925926</v>
      </c>
      <c r="AH8" s="185" t="s">
        <v>103</v>
      </c>
      <c r="AI8" s="182" t="s">
        <v>1018</v>
      </c>
      <c r="AJ8" s="312">
        <v>0.13657449652777778</v>
      </c>
      <c r="AK8" s="185" t="s">
        <v>102</v>
      </c>
      <c r="AL8" s="182" t="s">
        <v>105</v>
      </c>
      <c r="AM8" s="182" t="s">
        <v>105</v>
      </c>
    </row>
    <row r="9" spans="1:39" x14ac:dyDescent="0.2">
      <c r="A9" s="18">
        <v>7</v>
      </c>
      <c r="B9" s="178" t="s">
        <v>423</v>
      </c>
      <c r="C9" s="53" t="s">
        <v>54</v>
      </c>
      <c r="D9" s="179" t="s">
        <v>424</v>
      </c>
      <c r="F9" s="60">
        <v>5</v>
      </c>
      <c r="G9" s="180" t="s">
        <v>174</v>
      </c>
      <c r="H9" s="51" t="s">
        <v>102</v>
      </c>
      <c r="I9" s="181">
        <f>IF(OR(H9="DSQ",H9="RAF",H9="DNC",H9="DPG"),0,IF(OR(H9="DNS",H9="DNF"),100*(($F9-$F9+1)/$F9)+50*(LOG($F9/$F9)),100*(($F9-H9+1)/$F9)+50*(LOG($F9/H9))))</f>
        <v>134.94850021680094</v>
      </c>
      <c r="J9" s="191"/>
      <c r="K9" s="185" t="s">
        <v>23</v>
      </c>
      <c r="M9" s="182" t="s">
        <v>103</v>
      </c>
      <c r="N9" s="182" t="s">
        <v>136</v>
      </c>
      <c r="O9" s="183" t="s">
        <v>47</v>
      </c>
      <c r="P9" s="184" t="s">
        <v>444</v>
      </c>
      <c r="Q9" s="182" t="s">
        <v>1016</v>
      </c>
      <c r="R9" s="185" t="s">
        <v>106</v>
      </c>
      <c r="S9" s="182" t="s">
        <v>103</v>
      </c>
      <c r="T9" s="182" t="s">
        <v>102</v>
      </c>
      <c r="U9" s="182" t="s">
        <v>103</v>
      </c>
      <c r="W9" s="182" t="s">
        <v>103</v>
      </c>
      <c r="X9" s="182" t="s">
        <v>136</v>
      </c>
      <c r="Y9" s="183" t="s">
        <v>47</v>
      </c>
      <c r="Z9" s="184" t="s">
        <v>444</v>
      </c>
      <c r="AA9" s="182" t="s">
        <v>1016</v>
      </c>
      <c r="AB9" s="185">
        <v>0.99029999999999996</v>
      </c>
      <c r="AC9" s="182" t="s">
        <v>481</v>
      </c>
      <c r="AD9" s="312">
        <v>9.2393614583333325E-2</v>
      </c>
      <c r="AE9" s="185" t="s">
        <v>103</v>
      </c>
      <c r="AF9" s="182" t="s">
        <v>1019</v>
      </c>
      <c r="AG9" s="312">
        <v>0.10092119791666666</v>
      </c>
      <c r="AH9" s="185" t="s">
        <v>102</v>
      </c>
      <c r="AI9" s="182" t="s">
        <v>1020</v>
      </c>
      <c r="AJ9" s="312">
        <v>0.14535861805555556</v>
      </c>
      <c r="AK9" s="185" t="s">
        <v>103</v>
      </c>
      <c r="AL9" s="182" t="s">
        <v>106</v>
      </c>
      <c r="AM9" s="182" t="s">
        <v>106</v>
      </c>
    </row>
    <row r="10" spans="1:39" x14ac:dyDescent="0.2">
      <c r="A10" s="18">
        <v>8</v>
      </c>
      <c r="B10" s="178">
        <v>557</v>
      </c>
      <c r="C10" s="53" t="s">
        <v>206</v>
      </c>
      <c r="D10" s="179" t="s">
        <v>459</v>
      </c>
      <c r="F10" s="60">
        <v>13</v>
      </c>
      <c r="G10" s="180" t="s">
        <v>21</v>
      </c>
      <c r="H10" s="51" t="s">
        <v>103</v>
      </c>
      <c r="I10" s="181">
        <f>IF(OR(H10="DSQ",H10="RAF",H10="DNC",H10="DPG"),0,IF(OR(H10="DNS",H10="DNF"),100*(($F10-$F10+1)/$F10)+50*(LOG($F10/$F10)),100*(($F10-H10+1)/$F10)+50*(LOG($F10/H10))))</f>
        <v>132.95336013983507</v>
      </c>
      <c r="J10" s="191"/>
      <c r="K10" s="185" t="s">
        <v>23</v>
      </c>
      <c r="M10" s="182" t="s">
        <v>104</v>
      </c>
      <c r="N10" s="182"/>
      <c r="O10" s="183" t="s">
        <v>738</v>
      </c>
      <c r="P10" s="184" t="s">
        <v>1021</v>
      </c>
      <c r="Q10" s="182" t="s">
        <v>1016</v>
      </c>
      <c r="R10" s="185" t="s">
        <v>125</v>
      </c>
      <c r="S10" s="182" t="s">
        <v>104</v>
      </c>
      <c r="T10" s="182" t="s">
        <v>104</v>
      </c>
      <c r="U10" s="182" t="s">
        <v>104</v>
      </c>
      <c r="W10" s="182" t="s">
        <v>104</v>
      </c>
      <c r="X10" s="182"/>
      <c r="Y10" s="183" t="s">
        <v>738</v>
      </c>
      <c r="Z10" s="184" t="s">
        <v>1021</v>
      </c>
      <c r="AA10" s="182" t="s">
        <v>1016</v>
      </c>
      <c r="AB10" s="185">
        <v>1.0002</v>
      </c>
      <c r="AC10" s="182" t="s">
        <v>1022</v>
      </c>
      <c r="AD10" s="312">
        <v>9.6477624999999997E-2</v>
      </c>
      <c r="AE10" s="185" t="s">
        <v>104</v>
      </c>
      <c r="AF10" s="182" t="s">
        <v>1023</v>
      </c>
      <c r="AG10" s="312">
        <v>0.10727839583333333</v>
      </c>
      <c r="AH10" s="185" t="s">
        <v>104</v>
      </c>
      <c r="AI10" s="182" t="s">
        <v>1024</v>
      </c>
      <c r="AJ10" s="312">
        <v>0.15090980555555555</v>
      </c>
      <c r="AK10" s="185" t="s">
        <v>104</v>
      </c>
      <c r="AL10" s="182" t="s">
        <v>125</v>
      </c>
      <c r="AM10" s="182" t="s">
        <v>125</v>
      </c>
    </row>
    <row r="11" spans="1:39" x14ac:dyDescent="0.2">
      <c r="A11" s="18">
        <v>9</v>
      </c>
      <c r="B11" s="178" t="s">
        <v>1065</v>
      </c>
      <c r="C11" s="53" t="s">
        <v>69</v>
      </c>
      <c r="D11" s="179" t="s">
        <v>1066</v>
      </c>
      <c r="F11" s="60">
        <v>12</v>
      </c>
      <c r="G11" s="180" t="s">
        <v>33</v>
      </c>
      <c r="H11" s="51">
        <v>2</v>
      </c>
      <c r="I11" s="181">
        <f>IF(OR(H11="DSQ",H11="RAF",H11="DNC",H11="DPG"),0,IF(OR(H11="DNS",H11="DNF"),100*(($F11-$F11+1)/$F11)+50*(LOG($F11/$F11)),100*(($F11-H11+1)/$F11)+50*(LOG($F11/H11))))</f>
        <v>130.57422918584882</v>
      </c>
      <c r="J11" s="191"/>
      <c r="K11" s="185" t="s">
        <v>23</v>
      </c>
      <c r="M11" s="182" t="s">
        <v>105</v>
      </c>
      <c r="N11" s="182" t="s">
        <v>1025</v>
      </c>
      <c r="O11" s="183" t="s">
        <v>576</v>
      </c>
      <c r="P11" s="184" t="s">
        <v>1026</v>
      </c>
      <c r="Q11" s="182" t="s">
        <v>1016</v>
      </c>
      <c r="R11" s="185" t="s">
        <v>140</v>
      </c>
      <c r="S11" s="182" t="s">
        <v>106</v>
      </c>
      <c r="T11" s="182" t="s">
        <v>105</v>
      </c>
      <c r="U11" s="182" t="s">
        <v>105</v>
      </c>
      <c r="W11" s="182" t="s">
        <v>105</v>
      </c>
      <c r="X11" s="182" t="s">
        <v>1025</v>
      </c>
      <c r="Y11" s="183" t="s">
        <v>576</v>
      </c>
      <c r="Z11" s="184" t="s">
        <v>1026</v>
      </c>
      <c r="AA11" s="182" t="s">
        <v>1016</v>
      </c>
      <c r="AB11" s="185">
        <v>1.0016</v>
      </c>
      <c r="AC11" s="182" t="s">
        <v>435</v>
      </c>
      <c r="AD11" s="312">
        <v>0.10331318518518519</v>
      </c>
      <c r="AE11" s="185" t="s">
        <v>106</v>
      </c>
      <c r="AF11" s="182" t="s">
        <v>1027</v>
      </c>
      <c r="AG11" s="312">
        <v>0.1100252962962963</v>
      </c>
      <c r="AH11" s="185" t="s">
        <v>105</v>
      </c>
      <c r="AI11" s="182" t="s">
        <v>1028</v>
      </c>
      <c r="AJ11" s="312">
        <v>0.15935177777777779</v>
      </c>
      <c r="AK11" s="185" t="s">
        <v>105</v>
      </c>
      <c r="AL11" s="182" t="s">
        <v>140</v>
      </c>
      <c r="AM11" s="182" t="s">
        <v>140</v>
      </c>
    </row>
    <row r="12" spans="1:39" x14ac:dyDescent="0.2">
      <c r="A12" s="18">
        <v>10</v>
      </c>
      <c r="B12" s="178" t="s">
        <v>211</v>
      </c>
      <c r="C12" s="53" t="s">
        <v>147</v>
      </c>
      <c r="D12" s="179" t="s">
        <v>1111</v>
      </c>
      <c r="F12" s="60">
        <v>8</v>
      </c>
      <c r="G12" s="180" t="s">
        <v>34</v>
      </c>
      <c r="H12" s="51" t="s">
        <v>103</v>
      </c>
      <c r="I12" s="181">
        <f>IF(OR(H12="DSQ",H12="RAF",H12="DNC",H12="DPG"),0,IF(OR(H12="DNS",H12="DNF"),100*(($F12-$F12+1)/$F12)+50*(LOG($F12/$F12)),100*(($F12-H12+1)/$F12)+50*(LOG($F12/H12))))</f>
        <v>117.60299956639813</v>
      </c>
      <c r="J12" s="191"/>
      <c r="K12" s="185" t="s">
        <v>23</v>
      </c>
      <c r="M12" s="182" t="s">
        <v>106</v>
      </c>
      <c r="N12" s="182" t="s">
        <v>1029</v>
      </c>
      <c r="O12" s="183" t="s">
        <v>575</v>
      </c>
      <c r="P12" s="184" t="s">
        <v>1030</v>
      </c>
      <c r="Q12" s="182" t="s">
        <v>1016</v>
      </c>
      <c r="R12" s="185" t="s">
        <v>128</v>
      </c>
      <c r="S12" s="182" t="s">
        <v>105</v>
      </c>
      <c r="T12" s="182" t="s">
        <v>106</v>
      </c>
      <c r="U12" s="182" t="s">
        <v>106</v>
      </c>
      <c r="W12" s="182" t="s">
        <v>106</v>
      </c>
      <c r="X12" s="182" t="s">
        <v>1029</v>
      </c>
      <c r="Y12" s="183" t="s">
        <v>575</v>
      </c>
      <c r="Z12" s="184" t="s">
        <v>1030</v>
      </c>
      <c r="AA12" s="182" t="s">
        <v>1016</v>
      </c>
      <c r="AB12" s="185">
        <v>0.875</v>
      </c>
      <c r="AC12" s="182" t="s">
        <v>1031</v>
      </c>
      <c r="AD12" s="312">
        <v>9.9875578703703699E-2</v>
      </c>
      <c r="AE12" s="185" t="s">
        <v>105</v>
      </c>
      <c r="AF12" s="182" t="s">
        <v>1032</v>
      </c>
      <c r="AG12" s="312">
        <v>0.12588252314814816</v>
      </c>
      <c r="AH12" s="185" t="s">
        <v>106</v>
      </c>
      <c r="AI12" s="182" t="s">
        <v>1033</v>
      </c>
      <c r="AJ12" s="312">
        <v>0.16141927083333332</v>
      </c>
      <c r="AK12" s="185" t="s">
        <v>106</v>
      </c>
      <c r="AL12" s="182" t="s">
        <v>128</v>
      </c>
      <c r="AM12" s="182" t="s">
        <v>128</v>
      </c>
    </row>
    <row r="13" spans="1:39" x14ac:dyDescent="0.2">
      <c r="A13" s="18">
        <v>11</v>
      </c>
      <c r="B13" s="178" t="s">
        <v>73</v>
      </c>
      <c r="C13" s="53" t="s">
        <v>46</v>
      </c>
      <c r="D13" s="179" t="s">
        <v>460</v>
      </c>
      <c r="F13" s="60">
        <v>13</v>
      </c>
      <c r="G13" s="180" t="s">
        <v>21</v>
      </c>
      <c r="H13" s="51" t="s">
        <v>104</v>
      </c>
      <c r="I13" s="181">
        <f>IF(OR(H13="DSQ",H13="RAF",H13="DNC",H13="DPG"),0,IF(OR(H13="DNS",H13="DNF"),100*(($F13-$F13+1)/$F13)+50*(LOG($F13/$F13)),100*(($F13-H13+1)/$F13)+50*(LOG($F13/H13))))</f>
        <v>116.45648949474332</v>
      </c>
      <c r="J13" s="191"/>
      <c r="K13" s="189" t="s">
        <v>23</v>
      </c>
      <c r="M13" s="186" t="s">
        <v>102</v>
      </c>
      <c r="N13" s="186" t="s">
        <v>419</v>
      </c>
      <c r="O13" s="187" t="s">
        <v>114</v>
      </c>
      <c r="P13" s="188" t="s">
        <v>420</v>
      </c>
      <c r="Q13" s="186" t="s">
        <v>23</v>
      </c>
      <c r="R13" s="189" t="s">
        <v>105</v>
      </c>
      <c r="S13" s="186" t="s">
        <v>102</v>
      </c>
      <c r="T13" s="186" t="s">
        <v>103</v>
      </c>
      <c r="U13" s="186" t="s">
        <v>102</v>
      </c>
      <c r="W13" s="186" t="s">
        <v>102</v>
      </c>
      <c r="X13" s="186" t="s">
        <v>419</v>
      </c>
      <c r="Y13" s="187" t="s">
        <v>114</v>
      </c>
      <c r="Z13" s="188" t="s">
        <v>420</v>
      </c>
      <c r="AA13" s="186" t="s">
        <v>23</v>
      </c>
      <c r="AB13" s="189">
        <v>0.86229999999999996</v>
      </c>
      <c r="AC13" s="186" t="s">
        <v>475</v>
      </c>
      <c r="AD13" s="311">
        <v>8.0870565972222225E-2</v>
      </c>
      <c r="AE13" s="189" t="s">
        <v>102</v>
      </c>
      <c r="AF13" s="186" t="s">
        <v>1034</v>
      </c>
      <c r="AG13" s="311">
        <v>9.6160422453703695E-2</v>
      </c>
      <c r="AH13" s="189" t="s">
        <v>103</v>
      </c>
      <c r="AI13" s="186" t="s">
        <v>1035</v>
      </c>
      <c r="AJ13" s="311">
        <v>0.113176875</v>
      </c>
      <c r="AK13" s="189" t="s">
        <v>102</v>
      </c>
      <c r="AL13" s="186" t="s">
        <v>105</v>
      </c>
      <c r="AM13" s="186" t="s">
        <v>105</v>
      </c>
    </row>
    <row r="14" spans="1:39" x14ac:dyDescent="0.2">
      <c r="A14" s="18">
        <v>12</v>
      </c>
      <c r="B14" s="178" t="s">
        <v>1070</v>
      </c>
      <c r="C14" s="66" t="s">
        <v>494</v>
      </c>
      <c r="D14" s="179" t="s">
        <v>1071</v>
      </c>
      <c r="F14" s="60">
        <v>12</v>
      </c>
      <c r="G14" s="180" t="s">
        <v>33</v>
      </c>
      <c r="H14" s="51">
        <v>3</v>
      </c>
      <c r="I14" s="181">
        <f>IF(OR(H14="DSQ",H14="RAF",H14="DNC",H14="DPG"),0,IF(OR(H14="DNS",H14="DNF"),100*(($F14-$F14+1)/$F14)+50*(LOG($F14/$F14)),100*(($F14-H14+1)/$F14)+50*(LOG($F14/H14))))</f>
        <v>113.43633289973147</v>
      </c>
      <c r="J14" s="191"/>
      <c r="K14" s="189" t="s">
        <v>23</v>
      </c>
      <c r="M14" s="186" t="s">
        <v>103</v>
      </c>
      <c r="N14" s="186" t="s">
        <v>1036</v>
      </c>
      <c r="O14" s="187" t="s">
        <v>42</v>
      </c>
      <c r="P14" s="188" t="s">
        <v>1037</v>
      </c>
      <c r="Q14" s="186" t="s">
        <v>23</v>
      </c>
      <c r="R14" s="189" t="s">
        <v>106</v>
      </c>
      <c r="S14" s="186" t="s">
        <v>103</v>
      </c>
      <c r="T14" s="186" t="s">
        <v>102</v>
      </c>
      <c r="U14" s="186" t="s">
        <v>103</v>
      </c>
      <c r="W14" s="186" t="s">
        <v>103</v>
      </c>
      <c r="X14" s="186" t="s">
        <v>1036</v>
      </c>
      <c r="Y14" s="187" t="s">
        <v>42</v>
      </c>
      <c r="Z14" s="188" t="s">
        <v>1037</v>
      </c>
      <c r="AA14" s="186" t="s">
        <v>23</v>
      </c>
      <c r="AB14" s="189">
        <v>0.87860000000000005</v>
      </c>
      <c r="AC14" s="186" t="s">
        <v>1038</v>
      </c>
      <c r="AD14" s="311">
        <v>8.1250162037037041E-2</v>
      </c>
      <c r="AE14" s="189" t="s">
        <v>103</v>
      </c>
      <c r="AF14" s="186" t="s">
        <v>1039</v>
      </c>
      <c r="AG14" s="311">
        <v>9.5832481481481491E-2</v>
      </c>
      <c r="AH14" s="189" t="s">
        <v>102</v>
      </c>
      <c r="AI14" s="186" t="s">
        <v>1040</v>
      </c>
      <c r="AJ14" s="311">
        <v>0.11447222453703705</v>
      </c>
      <c r="AK14" s="189" t="s">
        <v>103</v>
      </c>
      <c r="AL14" s="186" t="s">
        <v>106</v>
      </c>
      <c r="AM14" s="186" t="s">
        <v>106</v>
      </c>
    </row>
    <row r="15" spans="1:39" x14ac:dyDescent="0.2">
      <c r="A15" s="18">
        <v>13</v>
      </c>
      <c r="B15" s="178" t="s">
        <v>1036</v>
      </c>
      <c r="C15" s="53" t="s">
        <v>42</v>
      </c>
      <c r="D15" s="179" t="s">
        <v>1037</v>
      </c>
      <c r="F15" s="60">
        <v>7</v>
      </c>
      <c r="G15" s="180" t="s">
        <v>23</v>
      </c>
      <c r="H15" s="51" t="s">
        <v>103</v>
      </c>
      <c r="I15" s="181">
        <f>IF(OR(H15="DSQ",H15="RAF",H15="DNC",H15="DPG"),0,IF(OR(H15="DNS",H15="DNF"),100*(($F15-$F15+1)/$F15)+50*(LOG($F15/$F15)),100*(($F15-H15+1)/$F15)+50*(LOG($F15/H15))))</f>
        <v>112.91768793179949</v>
      </c>
      <c r="J15" s="191"/>
      <c r="K15" s="189" t="s">
        <v>23</v>
      </c>
      <c r="M15" s="186" t="s">
        <v>104</v>
      </c>
      <c r="N15" s="186" t="s">
        <v>184</v>
      </c>
      <c r="O15" s="187" t="s">
        <v>440</v>
      </c>
      <c r="P15" s="188" t="s">
        <v>441</v>
      </c>
      <c r="Q15" s="186" t="s">
        <v>23</v>
      </c>
      <c r="R15" s="189" t="s">
        <v>127</v>
      </c>
      <c r="S15" s="186" t="s">
        <v>104</v>
      </c>
      <c r="T15" s="186" t="s">
        <v>104</v>
      </c>
      <c r="U15" s="186" t="s">
        <v>107</v>
      </c>
      <c r="W15" s="186" t="s">
        <v>104</v>
      </c>
      <c r="X15" s="186" t="s">
        <v>184</v>
      </c>
      <c r="Y15" s="187" t="s">
        <v>440</v>
      </c>
      <c r="Z15" s="188" t="s">
        <v>441</v>
      </c>
      <c r="AA15" s="186" t="s">
        <v>23</v>
      </c>
      <c r="AB15" s="189">
        <v>0.90749999999999997</v>
      </c>
      <c r="AC15" s="186" t="s">
        <v>1041</v>
      </c>
      <c r="AD15" s="311">
        <v>8.2693836805555546E-2</v>
      </c>
      <c r="AE15" s="189" t="s">
        <v>104</v>
      </c>
      <c r="AF15" s="186" t="s">
        <v>1042</v>
      </c>
      <c r="AG15" s="311">
        <v>0.10178914930555555</v>
      </c>
      <c r="AH15" s="189" t="s">
        <v>104</v>
      </c>
      <c r="AI15" s="186" t="s">
        <v>469</v>
      </c>
      <c r="AJ15" s="311">
        <v>0.13800512152777777</v>
      </c>
      <c r="AK15" s="189" t="s">
        <v>107</v>
      </c>
      <c r="AL15" s="186" t="s">
        <v>127</v>
      </c>
      <c r="AM15" s="186" t="s">
        <v>127</v>
      </c>
    </row>
    <row r="16" spans="1:39" x14ac:dyDescent="0.2">
      <c r="A16" s="18">
        <v>14</v>
      </c>
      <c r="B16" s="178" t="s">
        <v>1146</v>
      </c>
      <c r="C16" s="53" t="s">
        <v>806</v>
      </c>
      <c r="D16" s="179" t="s">
        <v>1147</v>
      </c>
      <c r="F16" s="60">
        <v>13</v>
      </c>
      <c r="G16" s="180" t="s">
        <v>21</v>
      </c>
      <c r="H16" s="51" t="s">
        <v>105</v>
      </c>
      <c r="I16" s="181">
        <f>IF(OR(H16="DSQ",H16="RAF",H16="DNC",H16="DPG"),0,IF(OR(H16="DNS",H16="DNF"),100*(($F16-$F16+1)/$F16)+50*(LOG($F16/$F16)),100*(($F16-H16+1)/$F16)+50*(LOG($F16/H16))))</f>
        <v>102.51724497202065</v>
      </c>
      <c r="J16" s="191"/>
      <c r="K16" s="189" t="s">
        <v>23</v>
      </c>
      <c r="M16" s="186" t="s">
        <v>105</v>
      </c>
      <c r="N16" s="186" t="s">
        <v>1043</v>
      </c>
      <c r="O16" s="187" t="s">
        <v>1044</v>
      </c>
      <c r="P16" s="188" t="s">
        <v>1045</v>
      </c>
      <c r="Q16" s="186" t="s">
        <v>23</v>
      </c>
      <c r="R16" s="189" t="s">
        <v>127</v>
      </c>
      <c r="S16" s="186" t="s">
        <v>105</v>
      </c>
      <c r="T16" s="186" t="s">
        <v>105</v>
      </c>
      <c r="U16" s="186" t="s">
        <v>105</v>
      </c>
      <c r="W16" s="186" t="s">
        <v>105</v>
      </c>
      <c r="X16" s="186" t="s">
        <v>1043</v>
      </c>
      <c r="Y16" s="187" t="s">
        <v>1044</v>
      </c>
      <c r="Z16" s="188" t="s">
        <v>1045</v>
      </c>
      <c r="AA16" s="186" t="s">
        <v>23</v>
      </c>
      <c r="AB16" s="189">
        <v>0.85919999999999996</v>
      </c>
      <c r="AC16" s="186" t="s">
        <v>1046</v>
      </c>
      <c r="AD16" s="311">
        <v>8.4637166666666652E-2</v>
      </c>
      <c r="AE16" s="189" t="s">
        <v>105</v>
      </c>
      <c r="AF16" s="186" t="s">
        <v>1047</v>
      </c>
      <c r="AG16" s="311">
        <v>0.10223883333333333</v>
      </c>
      <c r="AH16" s="189" t="s">
        <v>105</v>
      </c>
      <c r="AI16" s="186" t="s">
        <v>1048</v>
      </c>
      <c r="AJ16" s="311">
        <v>0.13189316666666664</v>
      </c>
      <c r="AK16" s="189" t="s">
        <v>105</v>
      </c>
      <c r="AL16" s="186" t="s">
        <v>127</v>
      </c>
      <c r="AM16" s="186" t="s">
        <v>127</v>
      </c>
    </row>
    <row r="17" spans="1:39" x14ac:dyDescent="0.2">
      <c r="A17" s="18">
        <v>15</v>
      </c>
      <c r="B17" s="178" t="s">
        <v>132</v>
      </c>
      <c r="C17" s="53" t="s">
        <v>109</v>
      </c>
      <c r="D17" s="179" t="s">
        <v>408</v>
      </c>
      <c r="F17" s="60">
        <v>5</v>
      </c>
      <c r="G17" s="180" t="s">
        <v>244</v>
      </c>
      <c r="H17" s="51" t="s">
        <v>103</v>
      </c>
      <c r="I17" s="181">
        <f>IF(OR(H17="DSQ",H17="RAF",H17="DNC",H17="DPG"),0,IF(OR(H17="DNS",H17="DNF"),100*(($F17-$F17+1)/$F17)+50*(LOG($F17/$F17)),100*(($F17-H17+1)/$F17)+50*(LOG($F17/H17))))</f>
        <v>99.897000433601875</v>
      </c>
      <c r="J17" s="191"/>
      <c r="K17" s="189" t="s">
        <v>23</v>
      </c>
      <c r="M17" s="186" t="s">
        <v>106</v>
      </c>
      <c r="N17" s="186" t="s">
        <v>71</v>
      </c>
      <c r="O17" s="187" t="s">
        <v>48</v>
      </c>
      <c r="P17" s="188" t="s">
        <v>446</v>
      </c>
      <c r="Q17" s="186" t="s">
        <v>23</v>
      </c>
      <c r="R17" s="189" t="s">
        <v>140</v>
      </c>
      <c r="S17" s="186" t="s">
        <v>106</v>
      </c>
      <c r="T17" s="186" t="s">
        <v>106</v>
      </c>
      <c r="U17" s="186" t="s">
        <v>104</v>
      </c>
      <c r="W17" s="186" t="s">
        <v>106</v>
      </c>
      <c r="X17" s="186" t="s">
        <v>71</v>
      </c>
      <c r="Y17" s="187" t="s">
        <v>48</v>
      </c>
      <c r="Z17" s="188" t="s">
        <v>446</v>
      </c>
      <c r="AA17" s="186" t="s">
        <v>23</v>
      </c>
      <c r="AB17" s="189">
        <v>0.88160000000000005</v>
      </c>
      <c r="AC17" s="186" t="s">
        <v>1049</v>
      </c>
      <c r="AD17" s="311">
        <v>8.5904981481481485E-2</v>
      </c>
      <c r="AE17" s="189" t="s">
        <v>106</v>
      </c>
      <c r="AF17" s="186" t="s">
        <v>1050</v>
      </c>
      <c r="AG17" s="311">
        <v>0.10362881481481483</v>
      </c>
      <c r="AH17" s="189" t="s">
        <v>106</v>
      </c>
      <c r="AI17" s="186" t="s">
        <v>1051</v>
      </c>
      <c r="AJ17" s="311">
        <v>0.12736262962962963</v>
      </c>
      <c r="AK17" s="189" t="s">
        <v>104</v>
      </c>
      <c r="AL17" s="186" t="s">
        <v>140</v>
      </c>
      <c r="AM17" s="186" t="s">
        <v>140</v>
      </c>
    </row>
    <row r="18" spans="1:39" x14ac:dyDescent="0.2">
      <c r="A18" s="18">
        <v>16</v>
      </c>
      <c r="B18" s="178" t="s">
        <v>136</v>
      </c>
      <c r="C18" s="53" t="s">
        <v>47</v>
      </c>
      <c r="D18" s="179" t="s">
        <v>444</v>
      </c>
      <c r="F18" s="60">
        <v>5</v>
      </c>
      <c r="G18" s="180" t="s">
        <v>1016</v>
      </c>
      <c r="H18" s="51" t="s">
        <v>103</v>
      </c>
      <c r="I18" s="181">
        <f>IF(OR(H18="DSQ",H18="RAF",H18="DNC",H18="DPG"),0,IF(OR(H18="DNS",H18="DNF"),100*(($F18-$F18+1)/$F18)+50*(LOG($F18/$F18)),100*(($F18-H18+1)/$F18)+50*(LOG($F18/H18))))</f>
        <v>99.897000433601875</v>
      </c>
      <c r="J18" s="191"/>
      <c r="K18" s="189" t="s">
        <v>23</v>
      </c>
      <c r="M18" s="186" t="s">
        <v>107</v>
      </c>
      <c r="N18" s="186" t="s">
        <v>1052</v>
      </c>
      <c r="O18" s="187" t="s">
        <v>1053</v>
      </c>
      <c r="P18" s="188" t="s">
        <v>1054</v>
      </c>
      <c r="Q18" s="186" t="s">
        <v>23</v>
      </c>
      <c r="R18" s="189" t="s">
        <v>265</v>
      </c>
      <c r="S18" s="186" t="s">
        <v>107</v>
      </c>
      <c r="T18" s="186" t="s">
        <v>107</v>
      </c>
      <c r="U18" s="186" t="s">
        <v>106</v>
      </c>
      <c r="W18" s="186" t="s">
        <v>107</v>
      </c>
      <c r="X18" s="186" t="s">
        <v>1052</v>
      </c>
      <c r="Y18" s="187" t="s">
        <v>1053</v>
      </c>
      <c r="Z18" s="188" t="s">
        <v>1054</v>
      </c>
      <c r="AA18" s="186" t="s">
        <v>23</v>
      </c>
      <c r="AB18" s="189">
        <v>0.8478</v>
      </c>
      <c r="AC18" s="186" t="s">
        <v>1055</v>
      </c>
      <c r="AD18" s="311">
        <v>0.1011178125</v>
      </c>
      <c r="AE18" s="189" t="s">
        <v>107</v>
      </c>
      <c r="AF18" s="186" t="s">
        <v>1056</v>
      </c>
      <c r="AG18" s="311">
        <v>0.12006575</v>
      </c>
      <c r="AH18" s="189" t="s">
        <v>107</v>
      </c>
      <c r="AI18" s="186" t="s">
        <v>1057</v>
      </c>
      <c r="AJ18" s="311">
        <v>0.1377576875</v>
      </c>
      <c r="AK18" s="189" t="s">
        <v>106</v>
      </c>
      <c r="AL18" s="186" t="s">
        <v>265</v>
      </c>
      <c r="AM18" s="186" t="s">
        <v>265</v>
      </c>
    </row>
    <row r="19" spans="1:39" x14ac:dyDescent="0.2">
      <c r="A19" s="18">
        <v>17</v>
      </c>
      <c r="B19" s="178" t="s">
        <v>199</v>
      </c>
      <c r="C19" s="66" t="s">
        <v>426</v>
      </c>
      <c r="D19" s="179" t="s">
        <v>427</v>
      </c>
      <c r="F19" s="60">
        <v>5</v>
      </c>
      <c r="G19" s="180" t="s">
        <v>174</v>
      </c>
      <c r="H19" s="51" t="s">
        <v>103</v>
      </c>
      <c r="I19" s="181">
        <f>IF(OR(H19="DSQ",H19="RAF",H19="DNC",H19="DPG"),0,IF(OR(H19="DNS",H19="DNF"),100*(($F19-$F19+1)/$F19)+50*(LOG($F19/$F19)),100*(($F19-H19+1)/$F19)+50*(LOG($F19/H19))))</f>
        <v>99.897000433601875</v>
      </c>
      <c r="J19" s="191"/>
      <c r="K19" s="189" t="s">
        <v>23</v>
      </c>
      <c r="M19" s="186" t="s">
        <v>108</v>
      </c>
      <c r="N19" s="186" t="s">
        <v>1058</v>
      </c>
      <c r="O19" s="187" t="s">
        <v>1059</v>
      </c>
      <c r="P19" s="188" t="s">
        <v>1060</v>
      </c>
      <c r="Q19" s="186" t="s">
        <v>23</v>
      </c>
      <c r="R19" s="189" t="s">
        <v>477</v>
      </c>
      <c r="S19" s="186" t="s">
        <v>51</v>
      </c>
      <c r="T19" s="186" t="s">
        <v>16</v>
      </c>
      <c r="U19" s="186" t="s">
        <v>108</v>
      </c>
      <c r="W19" s="186" t="s">
        <v>108</v>
      </c>
      <c r="X19" s="186" t="s">
        <v>1058</v>
      </c>
      <c r="Y19" s="187" t="s">
        <v>1059</v>
      </c>
      <c r="Z19" s="188" t="s">
        <v>1060</v>
      </c>
      <c r="AA19" s="186" t="s">
        <v>23</v>
      </c>
      <c r="AB19" s="189">
        <v>0.85829999999999995</v>
      </c>
      <c r="AC19" s="186" t="s">
        <v>417</v>
      </c>
      <c r="AD19" s="311"/>
      <c r="AE19" s="189" t="s">
        <v>51</v>
      </c>
      <c r="AF19" s="186" t="s">
        <v>417</v>
      </c>
      <c r="AG19" s="311"/>
      <c r="AH19" s="189" t="s">
        <v>16</v>
      </c>
      <c r="AI19" s="186" t="s">
        <v>1061</v>
      </c>
      <c r="AJ19" s="311">
        <v>0.15974910069444442</v>
      </c>
      <c r="AK19" s="189" t="s">
        <v>108</v>
      </c>
      <c r="AL19" s="186" t="s">
        <v>477</v>
      </c>
      <c r="AM19" s="186" t="s">
        <v>477</v>
      </c>
    </row>
    <row r="20" spans="1:39" x14ac:dyDescent="0.2">
      <c r="A20" s="18">
        <v>18</v>
      </c>
      <c r="B20" s="178" t="s">
        <v>77</v>
      </c>
      <c r="C20" s="53" t="s">
        <v>210</v>
      </c>
      <c r="D20" s="179" t="s">
        <v>1075</v>
      </c>
      <c r="F20" s="60">
        <v>12</v>
      </c>
      <c r="G20" s="180" t="s">
        <v>33</v>
      </c>
      <c r="H20" s="51">
        <v>4</v>
      </c>
      <c r="I20" s="181">
        <f>IF(OR(H20="DSQ",H20="RAF",H20="DNC",H20="DPG"),0,IF(OR(H20="DNS",H20="DNF"),100*(($F20-$F20+1)/$F20)+50*(LOG($F20/$F20)),100*(($F20-H20+1)/$F20)+50*(LOG($F20/H20))))</f>
        <v>98.85606273598313</v>
      </c>
      <c r="J20" s="191"/>
      <c r="K20" s="185" t="s">
        <v>22</v>
      </c>
      <c r="M20" s="182">
        <v>1</v>
      </c>
      <c r="N20" s="182" t="s">
        <v>143</v>
      </c>
      <c r="O20" s="183" t="s">
        <v>44</v>
      </c>
      <c r="P20" s="184" t="s">
        <v>457</v>
      </c>
      <c r="Q20" s="182" t="s">
        <v>33</v>
      </c>
      <c r="R20" s="185" t="s">
        <v>107</v>
      </c>
      <c r="S20" s="182" t="s">
        <v>104</v>
      </c>
      <c r="T20" s="182" t="s">
        <v>102</v>
      </c>
      <c r="U20" s="182" t="s">
        <v>103</v>
      </c>
      <c r="W20" s="182">
        <v>1</v>
      </c>
      <c r="X20" s="182" t="s">
        <v>143</v>
      </c>
      <c r="Y20" s="183" t="s">
        <v>44</v>
      </c>
      <c r="Z20" s="184" t="s">
        <v>457</v>
      </c>
      <c r="AA20" s="182" t="s">
        <v>33</v>
      </c>
      <c r="AB20" s="185">
        <v>0.92379999999999995</v>
      </c>
      <c r="AC20" s="182" t="s">
        <v>1062</v>
      </c>
      <c r="AD20" s="312">
        <v>8.0575888888888891E-2</v>
      </c>
      <c r="AE20" s="185" t="s">
        <v>104</v>
      </c>
      <c r="AF20" s="182" t="s">
        <v>1063</v>
      </c>
      <c r="AG20" s="312">
        <v>9.1203865740740742E-2</v>
      </c>
      <c r="AH20" s="185" t="s">
        <v>102</v>
      </c>
      <c r="AI20" s="182" t="s">
        <v>1064</v>
      </c>
      <c r="AJ20" s="312">
        <v>0.11083461574074073</v>
      </c>
      <c r="AK20" s="185" t="s">
        <v>103</v>
      </c>
      <c r="AL20" s="182" t="s">
        <v>107</v>
      </c>
      <c r="AM20" s="182" t="s">
        <v>107</v>
      </c>
    </row>
    <row r="21" spans="1:39" x14ac:dyDescent="0.2">
      <c r="A21" s="18">
        <v>19</v>
      </c>
      <c r="B21" s="178" t="s">
        <v>1115</v>
      </c>
      <c r="C21" s="53" t="s">
        <v>1116</v>
      </c>
      <c r="D21" s="179" t="s">
        <v>1117</v>
      </c>
      <c r="F21" s="60">
        <v>8</v>
      </c>
      <c r="G21" s="180" t="s">
        <v>34</v>
      </c>
      <c r="H21" s="51" t="s">
        <v>104</v>
      </c>
      <c r="I21" s="181">
        <f>IF(OR(H21="DSQ",H21="RAF",H21="DNC",H21="DPG"),0,IF(OR(H21="DNS",H21="DNF"),100*(($F21-$F21+1)/$F21)+50*(LOG($F21/$F21)),100*(($F21-H21+1)/$F21)+50*(LOG($F21/H21))))</f>
        <v>96.298436613614058</v>
      </c>
      <c r="J21" s="191"/>
      <c r="K21" s="185" t="s">
        <v>22</v>
      </c>
      <c r="M21" s="182">
        <v>2</v>
      </c>
      <c r="N21" s="182" t="s">
        <v>1065</v>
      </c>
      <c r="O21" s="183" t="s">
        <v>69</v>
      </c>
      <c r="P21" s="184" t="s">
        <v>1066</v>
      </c>
      <c r="Q21" s="182" t="s">
        <v>33</v>
      </c>
      <c r="R21" s="185" t="s">
        <v>141</v>
      </c>
      <c r="S21" s="182" t="s">
        <v>102</v>
      </c>
      <c r="T21" s="182" t="s">
        <v>125</v>
      </c>
      <c r="U21" s="182" t="s">
        <v>102</v>
      </c>
      <c r="W21" s="182">
        <v>2</v>
      </c>
      <c r="X21" s="182" t="s">
        <v>1065</v>
      </c>
      <c r="Y21" s="183" t="s">
        <v>69</v>
      </c>
      <c r="Z21" s="184" t="s">
        <v>1066</v>
      </c>
      <c r="AA21" s="182" t="s">
        <v>33</v>
      </c>
      <c r="AB21" s="185">
        <v>0.95750000000000002</v>
      </c>
      <c r="AC21" s="182" t="s">
        <v>1067</v>
      </c>
      <c r="AD21" s="312">
        <v>7.8273408564814823E-2</v>
      </c>
      <c r="AE21" s="185" t="s">
        <v>102</v>
      </c>
      <c r="AF21" s="182" t="s">
        <v>1068</v>
      </c>
      <c r="AG21" s="312">
        <v>9.6647656250000005E-2</v>
      </c>
      <c r="AH21" s="185" t="s">
        <v>125</v>
      </c>
      <c r="AI21" s="182" t="s">
        <v>1069</v>
      </c>
      <c r="AJ21" s="312">
        <v>0.10623373842592593</v>
      </c>
      <c r="AK21" s="185" t="s">
        <v>102</v>
      </c>
      <c r="AL21" s="182" t="s">
        <v>141</v>
      </c>
      <c r="AM21" s="182" t="s">
        <v>141</v>
      </c>
    </row>
    <row r="22" spans="1:39" x14ac:dyDescent="0.2">
      <c r="A22" s="18">
        <v>20</v>
      </c>
      <c r="B22" s="178" t="s">
        <v>82</v>
      </c>
      <c r="C22" s="53" t="s">
        <v>83</v>
      </c>
      <c r="D22" s="179" t="s">
        <v>447</v>
      </c>
      <c r="F22" s="60">
        <v>13</v>
      </c>
      <c r="G22" s="180" t="s">
        <v>21</v>
      </c>
      <c r="H22" s="51" t="s">
        <v>106</v>
      </c>
      <c r="I22" s="181">
        <f>IF(OR(H22="DSQ",H22="RAF",H22="DNC",H22="DPG"),0,IF(OR(H22="DNS",H22="DNF"),100*(($F22-$F22+1)/$F22)+50*(LOG($F22/$F22)),100*(($F22-H22+1)/$F22)+50*(LOG($F22/H22))))</f>
        <v>89.979436629310129</v>
      </c>
      <c r="J22" s="191"/>
      <c r="K22" s="185" t="s">
        <v>22</v>
      </c>
      <c r="M22" s="182">
        <v>3</v>
      </c>
      <c r="N22" s="182" t="s">
        <v>1070</v>
      </c>
      <c r="O22" s="183" t="s">
        <v>494</v>
      </c>
      <c r="P22" s="184" t="s">
        <v>1071</v>
      </c>
      <c r="Q22" s="182" t="s">
        <v>33</v>
      </c>
      <c r="R22" s="185" t="s">
        <v>141</v>
      </c>
      <c r="S22" s="182" t="s">
        <v>105</v>
      </c>
      <c r="T22" s="182" t="s">
        <v>105</v>
      </c>
      <c r="U22" s="182" t="s">
        <v>104</v>
      </c>
      <c r="W22" s="182">
        <v>3</v>
      </c>
      <c r="X22" s="182" t="s">
        <v>1070</v>
      </c>
      <c r="Y22" s="183" t="s">
        <v>494</v>
      </c>
      <c r="Z22" s="184" t="s">
        <v>1071</v>
      </c>
      <c r="AA22" s="182" t="s">
        <v>33</v>
      </c>
      <c r="AB22" s="185">
        <v>0.94910000000000005</v>
      </c>
      <c r="AC22" s="182" t="s">
        <v>1072</v>
      </c>
      <c r="AD22" s="312">
        <v>8.1815935185185179E-2</v>
      </c>
      <c r="AE22" s="185" t="s">
        <v>105</v>
      </c>
      <c r="AF22" s="182" t="s">
        <v>1073</v>
      </c>
      <c r="AG22" s="312">
        <v>9.2372475694444456E-2</v>
      </c>
      <c r="AH22" s="185" t="s">
        <v>105</v>
      </c>
      <c r="AI22" s="182" t="s">
        <v>1074</v>
      </c>
      <c r="AJ22" s="312">
        <v>0.11251888078703703</v>
      </c>
      <c r="AK22" s="185" t="s">
        <v>104</v>
      </c>
      <c r="AL22" s="182" t="s">
        <v>141</v>
      </c>
      <c r="AM22" s="182" t="s">
        <v>141</v>
      </c>
    </row>
    <row r="23" spans="1:39" x14ac:dyDescent="0.2">
      <c r="A23" s="18">
        <v>21</v>
      </c>
      <c r="B23" s="178" t="s">
        <v>184</v>
      </c>
      <c r="C23" s="66" t="s">
        <v>440</v>
      </c>
      <c r="D23" s="179" t="s">
        <v>441</v>
      </c>
      <c r="F23" s="60">
        <v>7</v>
      </c>
      <c r="G23" s="180" t="s">
        <v>23</v>
      </c>
      <c r="H23" s="51" t="s">
        <v>104</v>
      </c>
      <c r="I23" s="181">
        <f>IF(OR(H23="DSQ",H23="RAF",H23="DNC",H23="DPG"),0,IF(OR(H23="DNS",H23="DNF"),100*(($F23-$F23+1)/$F23)+50*(LOG($F23/$F23)),100*(($F23-H23+1)/$F23)+50*(LOG($F23/H23))))</f>
        <v>89.827410693301147</v>
      </c>
      <c r="J23" s="191"/>
      <c r="K23" s="185" t="s">
        <v>22</v>
      </c>
      <c r="M23" s="182">
        <v>4</v>
      </c>
      <c r="N23" s="182" t="s">
        <v>77</v>
      </c>
      <c r="O23" s="183" t="s">
        <v>210</v>
      </c>
      <c r="P23" s="184" t="s">
        <v>1075</v>
      </c>
      <c r="Q23" s="182" t="s">
        <v>33</v>
      </c>
      <c r="R23" s="185" t="s">
        <v>127</v>
      </c>
      <c r="S23" s="182" t="s">
        <v>1076</v>
      </c>
      <c r="T23" s="182" t="s">
        <v>104</v>
      </c>
      <c r="U23" s="182" t="s">
        <v>105</v>
      </c>
      <c r="W23" s="182">
        <v>4</v>
      </c>
      <c r="X23" s="182" t="s">
        <v>77</v>
      </c>
      <c r="Y23" s="183" t="s">
        <v>210</v>
      </c>
      <c r="Z23" s="184" t="s">
        <v>1075</v>
      </c>
      <c r="AA23" s="182" t="s">
        <v>33</v>
      </c>
      <c r="AB23" s="185">
        <v>0.9466</v>
      </c>
      <c r="AC23" s="182" t="s">
        <v>1077</v>
      </c>
      <c r="AD23" s="312">
        <v>7.9310618055555546E-2</v>
      </c>
      <c r="AE23" s="185" t="s">
        <v>1076</v>
      </c>
      <c r="AF23" s="182" t="s">
        <v>1078</v>
      </c>
      <c r="AG23" s="312">
        <v>9.2194895833333332E-2</v>
      </c>
      <c r="AH23" s="185" t="s">
        <v>104</v>
      </c>
      <c r="AI23" s="182" t="s">
        <v>1079</v>
      </c>
      <c r="AJ23" s="312">
        <v>0.11373442824074073</v>
      </c>
      <c r="AK23" s="185" t="s">
        <v>105</v>
      </c>
      <c r="AL23" s="182" t="s">
        <v>127</v>
      </c>
      <c r="AM23" s="182" t="s">
        <v>127</v>
      </c>
    </row>
    <row r="24" spans="1:39" x14ac:dyDescent="0.2">
      <c r="A24" s="18">
        <v>22</v>
      </c>
      <c r="B24" s="178" t="s">
        <v>140</v>
      </c>
      <c r="C24" s="53" t="s">
        <v>220</v>
      </c>
      <c r="D24" s="179" t="s">
        <v>1080</v>
      </c>
      <c r="F24" s="60">
        <v>12</v>
      </c>
      <c r="G24" s="180" t="s">
        <v>33</v>
      </c>
      <c r="H24" s="51">
        <v>5</v>
      </c>
      <c r="I24" s="181">
        <f>IF(OR(H24="DSQ",H24="RAF",H24="DNC",H24="DPG"),0,IF(OR(H24="DNS",H24="DNF"),100*(($F24-$F24+1)/$F24)+50*(LOG($F24/$F24)),100*(($F24-H24+1)/$F24)+50*(LOG($F24/H24))))</f>
        <v>85.677228752246961</v>
      </c>
      <c r="J24" s="191"/>
      <c r="K24" s="185" t="s">
        <v>22</v>
      </c>
      <c r="M24" s="182">
        <v>5</v>
      </c>
      <c r="N24" s="182" t="s">
        <v>140</v>
      </c>
      <c r="O24" s="183" t="s">
        <v>220</v>
      </c>
      <c r="P24" s="184" t="s">
        <v>1080</v>
      </c>
      <c r="Q24" s="182" t="s">
        <v>33</v>
      </c>
      <c r="R24" s="185" t="s">
        <v>128</v>
      </c>
      <c r="S24" s="182" t="s">
        <v>107</v>
      </c>
      <c r="T24" s="182" t="s">
        <v>103</v>
      </c>
      <c r="U24" s="182" t="s">
        <v>107</v>
      </c>
      <c r="W24" s="182">
        <v>5</v>
      </c>
      <c r="X24" s="182" t="s">
        <v>140</v>
      </c>
      <c r="Y24" s="183" t="s">
        <v>220</v>
      </c>
      <c r="Z24" s="184" t="s">
        <v>1080</v>
      </c>
      <c r="AA24" s="182" t="s">
        <v>33</v>
      </c>
      <c r="AB24" s="185">
        <v>0.97360000000000002</v>
      </c>
      <c r="AC24" s="182" t="s">
        <v>476</v>
      </c>
      <c r="AD24" s="312">
        <v>8.3082787037037031E-2</v>
      </c>
      <c r="AE24" s="185" t="s">
        <v>107</v>
      </c>
      <c r="AF24" s="182" t="s">
        <v>1081</v>
      </c>
      <c r="AG24" s="312">
        <v>9.1770814814814819E-2</v>
      </c>
      <c r="AH24" s="185" t="s">
        <v>103</v>
      </c>
      <c r="AI24" s="182" t="s">
        <v>1082</v>
      </c>
      <c r="AJ24" s="312">
        <v>0.11429658333333334</v>
      </c>
      <c r="AK24" s="185" t="s">
        <v>107</v>
      </c>
      <c r="AL24" s="182" t="s">
        <v>128</v>
      </c>
      <c r="AM24" s="182" t="s">
        <v>128</v>
      </c>
    </row>
    <row r="25" spans="1:39" x14ac:dyDescent="0.2">
      <c r="A25" s="18">
        <v>23</v>
      </c>
      <c r="B25" s="178" t="s">
        <v>72</v>
      </c>
      <c r="C25" s="53" t="s">
        <v>38</v>
      </c>
      <c r="D25" s="179" t="s">
        <v>425</v>
      </c>
      <c r="F25" s="60">
        <v>13</v>
      </c>
      <c r="G25" s="180" t="s">
        <v>21</v>
      </c>
      <c r="H25" s="51" t="s">
        <v>107</v>
      </c>
      <c r="I25" s="181">
        <f>IF(OR(H25="DSQ",H25="RAF",H25="DNC",H25="DPG"),0,IF(OR(H25="DNS",H25="DNF"),100*(($F25-$F25+1)/$F25)+50*(LOG($F25/$F25)),100*(($F25-H25+1)/$F25)+50*(LOG($F25/H25))))</f>
        <v>78.328066634621194</v>
      </c>
      <c r="J25" s="191"/>
      <c r="K25" s="185" t="s">
        <v>22</v>
      </c>
      <c r="M25" s="182">
        <v>6</v>
      </c>
      <c r="N25" s="182">
        <v>115</v>
      </c>
      <c r="O25" s="183" t="s">
        <v>60</v>
      </c>
      <c r="P25" s="184" t="s">
        <v>432</v>
      </c>
      <c r="Q25" s="182" t="s">
        <v>33</v>
      </c>
      <c r="R25" s="185" t="s">
        <v>126</v>
      </c>
      <c r="S25" s="182" t="s">
        <v>106</v>
      </c>
      <c r="T25" s="182" t="s">
        <v>106</v>
      </c>
      <c r="U25" s="182" t="s">
        <v>106</v>
      </c>
      <c r="W25" s="182">
        <v>6</v>
      </c>
      <c r="X25" s="182">
        <v>115</v>
      </c>
      <c r="Y25" s="183" t="s">
        <v>60</v>
      </c>
      <c r="Z25" s="184" t="s">
        <v>432</v>
      </c>
      <c r="AA25" s="182" t="s">
        <v>33</v>
      </c>
      <c r="AB25" s="185">
        <v>0.93620000000000003</v>
      </c>
      <c r="AC25" s="182" t="s">
        <v>1083</v>
      </c>
      <c r="AD25" s="312">
        <v>8.2047527777777782E-2</v>
      </c>
      <c r="AE25" s="185" t="s">
        <v>106</v>
      </c>
      <c r="AF25" s="182" t="s">
        <v>1084</v>
      </c>
      <c r="AG25" s="312">
        <v>9.264479166666667E-2</v>
      </c>
      <c r="AH25" s="185" t="s">
        <v>106</v>
      </c>
      <c r="AI25" s="182" t="s">
        <v>1085</v>
      </c>
      <c r="AJ25" s="312">
        <v>0.11404519675925927</v>
      </c>
      <c r="AK25" s="185" t="s">
        <v>106</v>
      </c>
      <c r="AL25" s="182" t="s">
        <v>126</v>
      </c>
      <c r="AM25" s="182" t="s">
        <v>126</v>
      </c>
    </row>
    <row r="26" spans="1:39" x14ac:dyDescent="0.2">
      <c r="A26" s="18">
        <v>24</v>
      </c>
      <c r="B26" s="178" t="s">
        <v>485</v>
      </c>
      <c r="C26" s="66" t="s">
        <v>486</v>
      </c>
      <c r="D26" s="179" t="s">
        <v>487</v>
      </c>
      <c r="F26" s="60">
        <v>8</v>
      </c>
      <c r="G26" s="180" t="s">
        <v>34</v>
      </c>
      <c r="H26" s="51" t="s">
        <v>105</v>
      </c>
      <c r="I26" s="181">
        <f>IF(OR(H26="DSQ",H26="RAF",H26="DNC",H26="DPG"),0,IF(OR(H26="DNS",H26="DNF"),100*(($F26-$F26+1)/$F26)+50*(LOG($F26/$F26)),100*(($F26-H26+1)/$F26)+50*(LOG($F26/H26))))</f>
        <v>77.551499783199063</v>
      </c>
      <c r="J26" s="191"/>
      <c r="K26" s="185" t="s">
        <v>22</v>
      </c>
      <c r="M26" s="182">
        <v>7</v>
      </c>
      <c r="N26" s="182" t="s">
        <v>145</v>
      </c>
      <c r="O26" s="183" t="s">
        <v>45</v>
      </c>
      <c r="P26" s="184" t="s">
        <v>1086</v>
      </c>
      <c r="Q26" s="182" t="s">
        <v>33</v>
      </c>
      <c r="R26" s="185" t="s">
        <v>130</v>
      </c>
      <c r="S26" s="182">
        <v>11</v>
      </c>
      <c r="T26" s="182" t="s">
        <v>107</v>
      </c>
      <c r="U26" s="182" t="s">
        <v>108</v>
      </c>
      <c r="W26" s="182">
        <v>7</v>
      </c>
      <c r="X26" s="182" t="s">
        <v>145</v>
      </c>
      <c r="Y26" s="183" t="s">
        <v>45</v>
      </c>
      <c r="Z26" s="184" t="s">
        <v>1086</v>
      </c>
      <c r="AA26" s="182" t="s">
        <v>33</v>
      </c>
      <c r="AB26" s="185">
        <v>0.93930000000000002</v>
      </c>
      <c r="AC26" s="182" t="s">
        <v>1087</v>
      </c>
      <c r="AD26" s="312">
        <v>9.062505555555557E-2</v>
      </c>
      <c r="AE26" s="185">
        <v>11</v>
      </c>
      <c r="AF26" s="182" t="s">
        <v>1088</v>
      </c>
      <c r="AG26" s="312">
        <v>9.3375552083333327E-2</v>
      </c>
      <c r="AH26" s="185" t="s">
        <v>107</v>
      </c>
      <c r="AI26" s="182" t="s">
        <v>1089</v>
      </c>
      <c r="AJ26" s="312">
        <v>0.12243514583333334</v>
      </c>
      <c r="AK26" s="185" t="s">
        <v>108</v>
      </c>
      <c r="AL26" s="182" t="s">
        <v>130</v>
      </c>
      <c r="AM26" s="182" t="s">
        <v>130</v>
      </c>
    </row>
    <row r="27" spans="1:39" x14ac:dyDescent="0.2">
      <c r="A27" s="18">
        <v>25</v>
      </c>
      <c r="B27" s="178">
        <v>115</v>
      </c>
      <c r="C27" s="66" t="s">
        <v>60</v>
      </c>
      <c r="D27" s="179" t="s">
        <v>432</v>
      </c>
      <c r="F27" s="60">
        <v>12</v>
      </c>
      <c r="G27" s="180" t="s">
        <v>33</v>
      </c>
      <c r="H27" s="51">
        <v>6</v>
      </c>
      <c r="I27" s="181">
        <f>IF(OR(H27="DSQ",H27="RAF",H27="DNC",H27="DPG"),0,IF(OR(H27="DNS",H27="DNF"),100*(($F27-$F27+1)/$F27)+50*(LOG($F27/$F27)),100*(($F27-H27+1)/$F27)+50*(LOG($F27/H27))))</f>
        <v>73.384833116532391</v>
      </c>
      <c r="J27" s="191"/>
      <c r="K27" s="185" t="s">
        <v>22</v>
      </c>
      <c r="M27" s="182">
        <v>8</v>
      </c>
      <c r="N27" s="182" t="s">
        <v>466</v>
      </c>
      <c r="O27" s="183" t="s">
        <v>260</v>
      </c>
      <c r="P27" s="184" t="s">
        <v>1090</v>
      </c>
      <c r="Q27" s="182" t="s">
        <v>33</v>
      </c>
      <c r="R27" s="185" t="s">
        <v>443</v>
      </c>
      <c r="S27" s="182" t="s">
        <v>108</v>
      </c>
      <c r="T27" s="182">
        <v>10</v>
      </c>
      <c r="U27" s="182" t="s">
        <v>125</v>
      </c>
      <c r="W27" s="182">
        <v>8</v>
      </c>
      <c r="X27" s="182" t="s">
        <v>466</v>
      </c>
      <c r="Y27" s="183" t="s">
        <v>260</v>
      </c>
      <c r="Z27" s="184" t="s">
        <v>1090</v>
      </c>
      <c r="AA27" s="182" t="s">
        <v>33</v>
      </c>
      <c r="AB27" s="185">
        <v>0.97330000000000005</v>
      </c>
      <c r="AC27" s="182" t="s">
        <v>1091</v>
      </c>
      <c r="AD27" s="312">
        <v>8.4532907407407404E-2</v>
      </c>
      <c r="AE27" s="185" t="s">
        <v>108</v>
      </c>
      <c r="AF27" s="182" t="s">
        <v>1092</v>
      </c>
      <c r="AG27" s="312">
        <v>9.7183554398148159E-2</v>
      </c>
      <c r="AH27" s="185">
        <v>10</v>
      </c>
      <c r="AI27" s="182" t="s">
        <v>1093</v>
      </c>
      <c r="AJ27" s="312">
        <v>0.12435484606481483</v>
      </c>
      <c r="AK27" s="185" t="s">
        <v>125</v>
      </c>
      <c r="AL27" s="182" t="s">
        <v>443</v>
      </c>
      <c r="AM27" s="182" t="s">
        <v>443</v>
      </c>
    </row>
    <row r="28" spans="1:39" x14ac:dyDescent="0.2">
      <c r="A28" s="18">
        <v>26</v>
      </c>
      <c r="B28" s="178" t="s">
        <v>316</v>
      </c>
      <c r="C28" s="53" t="s">
        <v>318</v>
      </c>
      <c r="D28" s="179" t="s">
        <v>1007</v>
      </c>
      <c r="F28" s="60">
        <v>5</v>
      </c>
      <c r="G28" s="180" t="s">
        <v>244</v>
      </c>
      <c r="H28" s="51" t="s">
        <v>104</v>
      </c>
      <c r="I28" s="181">
        <f>IF(OR(H28="DSQ",H28="RAF",H28="DNC",H28="DPG"),0,IF(OR(H28="DNS",H28="DNF"),100*(($F28-$F28+1)/$F28)+50*(LOG($F28/$F28)),100*(($F28-H28+1)/$F28)+50*(LOG($F28/H28))))</f>
        <v>71.092437480817821</v>
      </c>
      <c r="J28" s="191"/>
      <c r="K28" s="185" t="s">
        <v>22</v>
      </c>
      <c r="M28" s="182" t="s">
        <v>125</v>
      </c>
      <c r="N28" s="182" t="s">
        <v>192</v>
      </c>
      <c r="O28" s="183" t="s">
        <v>193</v>
      </c>
      <c r="P28" s="184" t="s">
        <v>449</v>
      </c>
      <c r="Q28" s="182" t="s">
        <v>33</v>
      </c>
      <c r="R28" s="185" t="s">
        <v>443</v>
      </c>
      <c r="S28" s="182" t="s">
        <v>125</v>
      </c>
      <c r="T28" s="182" t="s">
        <v>108</v>
      </c>
      <c r="U28" s="182">
        <v>10</v>
      </c>
      <c r="W28" s="182" t="s">
        <v>125</v>
      </c>
      <c r="X28" s="182" t="s">
        <v>192</v>
      </c>
      <c r="Y28" s="183" t="s">
        <v>193</v>
      </c>
      <c r="Z28" s="184" t="s">
        <v>449</v>
      </c>
      <c r="AA28" s="182" t="s">
        <v>33</v>
      </c>
      <c r="AB28" s="185">
        <v>1.0548</v>
      </c>
      <c r="AC28" s="182" t="s">
        <v>1094</v>
      </c>
      <c r="AD28" s="312">
        <v>8.7997666666666668E-2</v>
      </c>
      <c r="AE28" s="185" t="s">
        <v>125</v>
      </c>
      <c r="AF28" s="182" t="s">
        <v>1095</v>
      </c>
      <c r="AG28" s="312">
        <v>9.3393749999999998E-2</v>
      </c>
      <c r="AH28" s="185" t="s">
        <v>108</v>
      </c>
      <c r="AI28" s="182" t="s">
        <v>1096</v>
      </c>
      <c r="AJ28" s="312">
        <v>0.13303420833333332</v>
      </c>
      <c r="AK28" s="185">
        <v>10</v>
      </c>
      <c r="AL28" s="182" t="s">
        <v>443</v>
      </c>
      <c r="AM28" s="182" t="s">
        <v>443</v>
      </c>
    </row>
    <row r="29" spans="1:39" x14ac:dyDescent="0.2">
      <c r="A29" s="18">
        <v>27</v>
      </c>
      <c r="B29" s="178"/>
      <c r="C29" s="53" t="s">
        <v>738</v>
      </c>
      <c r="D29" s="179" t="s">
        <v>1021</v>
      </c>
      <c r="F29" s="60">
        <v>5</v>
      </c>
      <c r="G29" s="180" t="s">
        <v>1016</v>
      </c>
      <c r="H29" s="51" t="s">
        <v>104</v>
      </c>
      <c r="I29" s="181">
        <f>IF(OR(H29="DSQ",H29="RAF",H29="DNC",H29="DPG"),0,IF(OR(H29="DNS",H29="DNF"),100*(($F29-$F29+1)/$F29)+50*(LOG($F29/$F29)),100*(($F29-H29+1)/$F29)+50*(LOG($F29/H29))))</f>
        <v>71.092437480817821</v>
      </c>
      <c r="J29" s="191"/>
      <c r="K29" s="185" t="s">
        <v>22</v>
      </c>
      <c r="M29" s="182" t="s">
        <v>101</v>
      </c>
      <c r="N29" s="182" t="s">
        <v>479</v>
      </c>
      <c r="O29" s="183" t="s">
        <v>118</v>
      </c>
      <c r="P29" s="184" t="s">
        <v>480</v>
      </c>
      <c r="Q29" s="182" t="s">
        <v>33</v>
      </c>
      <c r="R29" s="185" t="s">
        <v>968</v>
      </c>
      <c r="S29" s="182" t="s">
        <v>124</v>
      </c>
      <c r="T29" s="182" t="s">
        <v>124</v>
      </c>
      <c r="U29" s="182" t="s">
        <v>1076</v>
      </c>
      <c r="W29" s="182" t="s">
        <v>101</v>
      </c>
      <c r="X29" s="182" t="s">
        <v>479</v>
      </c>
      <c r="Y29" s="183" t="s">
        <v>118</v>
      </c>
      <c r="Z29" s="184" t="s">
        <v>480</v>
      </c>
      <c r="AA29" s="182" t="s">
        <v>33</v>
      </c>
      <c r="AB29" s="185">
        <v>0.9657</v>
      </c>
      <c r="AC29" s="182" t="s">
        <v>1097</v>
      </c>
      <c r="AD29" s="312">
        <v>8.5795291666666676E-2</v>
      </c>
      <c r="AE29" s="185" t="s">
        <v>124</v>
      </c>
      <c r="AF29" s="182" t="s">
        <v>1098</v>
      </c>
      <c r="AG29" s="312">
        <v>9.4222812500000003E-2</v>
      </c>
      <c r="AH29" s="185" t="s">
        <v>124</v>
      </c>
      <c r="AI29" s="182" t="s">
        <v>1099</v>
      </c>
      <c r="AJ29" s="312">
        <v>0.122724375</v>
      </c>
      <c r="AK29" s="185" t="s">
        <v>1076</v>
      </c>
      <c r="AL29" s="182" t="s">
        <v>968</v>
      </c>
      <c r="AM29" s="182" t="s">
        <v>968</v>
      </c>
    </row>
    <row r="30" spans="1:39" x14ac:dyDescent="0.2">
      <c r="A30" s="18">
        <v>28</v>
      </c>
      <c r="B30" s="178" t="s">
        <v>197</v>
      </c>
      <c r="C30" s="53" t="s">
        <v>198</v>
      </c>
      <c r="D30" s="179" t="s">
        <v>1183</v>
      </c>
      <c r="F30" s="60">
        <v>5</v>
      </c>
      <c r="G30" s="180" t="s">
        <v>174</v>
      </c>
      <c r="H30" s="51" t="s">
        <v>104</v>
      </c>
      <c r="I30" s="181">
        <f>IF(OR(H30="DSQ",H30="RAF",H30="DNC",H30="DPG"),0,IF(OR(H30="DNS",H30="DNF"),100*(($F30-$F30+1)/$F30)+50*(LOG($F30/$F30)),100*(($F30-H30+1)/$F30)+50*(LOG($F30/H30))))</f>
        <v>71.092437480817821</v>
      </c>
      <c r="J30" s="191"/>
      <c r="K30" s="185" t="s">
        <v>22</v>
      </c>
      <c r="M30" s="182" t="s">
        <v>141</v>
      </c>
      <c r="N30" s="182" t="s">
        <v>1100</v>
      </c>
      <c r="O30" s="183" t="s">
        <v>855</v>
      </c>
      <c r="P30" s="184" t="s">
        <v>1101</v>
      </c>
      <c r="Q30" s="182" t="s">
        <v>33</v>
      </c>
      <c r="R30" s="185" t="s">
        <v>448</v>
      </c>
      <c r="S30" s="182">
        <v>10</v>
      </c>
      <c r="T30" s="182" t="s">
        <v>1076</v>
      </c>
      <c r="U30" s="182">
        <v>11</v>
      </c>
      <c r="W30" s="182" t="s">
        <v>141</v>
      </c>
      <c r="X30" s="182" t="s">
        <v>1100</v>
      </c>
      <c r="Y30" s="183" t="s">
        <v>855</v>
      </c>
      <c r="Z30" s="184" t="s">
        <v>1101</v>
      </c>
      <c r="AA30" s="182" t="s">
        <v>33</v>
      </c>
      <c r="AB30" s="185">
        <v>1.0086999999999999</v>
      </c>
      <c r="AC30" s="182" t="s">
        <v>1102</v>
      </c>
      <c r="AD30" s="312">
        <v>8.9592173611111117E-2</v>
      </c>
      <c r="AE30" s="185">
        <v>10</v>
      </c>
      <c r="AF30" s="182" t="s">
        <v>1103</v>
      </c>
      <c r="AG30" s="312">
        <v>0.1023877199074074</v>
      </c>
      <c r="AH30" s="185" t="s">
        <v>1076</v>
      </c>
      <c r="AI30" s="182" t="s">
        <v>1104</v>
      </c>
      <c r="AJ30" s="312">
        <v>0.13638464583333335</v>
      </c>
      <c r="AK30" s="185">
        <v>11</v>
      </c>
      <c r="AL30" s="182" t="s">
        <v>448</v>
      </c>
      <c r="AM30" s="182" t="s">
        <v>448</v>
      </c>
    </row>
    <row r="31" spans="1:39" x14ac:dyDescent="0.2">
      <c r="A31" s="18">
        <v>29</v>
      </c>
      <c r="B31" s="178" t="s">
        <v>1043</v>
      </c>
      <c r="C31" s="53" t="s">
        <v>1044</v>
      </c>
      <c r="D31" s="179" t="s">
        <v>1045</v>
      </c>
      <c r="F31" s="60">
        <v>7</v>
      </c>
      <c r="G31" s="180" t="s">
        <v>23</v>
      </c>
      <c r="H31" s="51" t="s">
        <v>105</v>
      </c>
      <c r="I31" s="181">
        <f>IF(OR(H31="DSQ",H31="RAF",H31="DNC",H31="DPG"),0,IF(OR(H31="DNS",H31="DNF"),100*(($F31-$F31+1)/$F31)+50*(LOG($F31/$F31)),100*(($F31-H31+1)/$F31)+50*(LOG($F31/H31))))</f>
        <v>69.29475957717186</v>
      </c>
      <c r="J31" s="191"/>
      <c r="K31" s="185" t="s">
        <v>22</v>
      </c>
      <c r="M31" s="182" t="s">
        <v>127</v>
      </c>
      <c r="N31" s="182">
        <v>505</v>
      </c>
      <c r="O31" s="183" t="s">
        <v>990</v>
      </c>
      <c r="P31" s="184" t="s">
        <v>998</v>
      </c>
      <c r="Q31" s="182" t="s">
        <v>33</v>
      </c>
      <c r="R31" s="185" t="s">
        <v>1105</v>
      </c>
      <c r="S31" s="182">
        <v>12</v>
      </c>
      <c r="T31" s="182">
        <v>12</v>
      </c>
      <c r="U31" s="182" t="s">
        <v>17</v>
      </c>
      <c r="W31" s="182" t="s">
        <v>127</v>
      </c>
      <c r="X31" s="182">
        <v>505</v>
      </c>
      <c r="Y31" s="183" t="s">
        <v>990</v>
      </c>
      <c r="Z31" s="184" t="s">
        <v>998</v>
      </c>
      <c r="AA31" s="182" t="s">
        <v>33</v>
      </c>
      <c r="AB31" s="185">
        <v>0.92149999999999999</v>
      </c>
      <c r="AC31" s="182" t="s">
        <v>1106</v>
      </c>
      <c r="AD31" s="312">
        <v>0.10613248263888889</v>
      </c>
      <c r="AE31" s="185">
        <v>12</v>
      </c>
      <c r="AF31" s="182" t="s">
        <v>1107</v>
      </c>
      <c r="AG31" s="312">
        <v>0.12634362268518518</v>
      </c>
      <c r="AH31" s="185">
        <v>12</v>
      </c>
      <c r="AI31" s="182" t="s">
        <v>417</v>
      </c>
      <c r="AJ31" s="312"/>
      <c r="AK31" s="185" t="s">
        <v>17</v>
      </c>
      <c r="AL31" s="182" t="s">
        <v>1105</v>
      </c>
      <c r="AM31" s="182" t="s">
        <v>1105</v>
      </c>
    </row>
    <row r="32" spans="1:39" x14ac:dyDescent="0.2">
      <c r="A32" s="18">
        <v>30</v>
      </c>
      <c r="B32" s="178" t="s">
        <v>74</v>
      </c>
      <c r="C32" s="53" t="s">
        <v>52</v>
      </c>
      <c r="D32" s="179" t="s">
        <v>1156</v>
      </c>
      <c r="F32" s="60">
        <v>13</v>
      </c>
      <c r="G32" s="180" t="s">
        <v>21</v>
      </c>
      <c r="H32" s="51" t="s">
        <v>108</v>
      </c>
      <c r="I32" s="181">
        <f>IF(OR(H32="DSQ",H32="RAF",H32="DNC",H32="DPG"),0,IF(OR(H32="DNS",H32="DNF"),100*(($F32-$F32+1)/$F32)+50*(LOG($F32/$F32)),100*(($F32-H32+1)/$F32)+50*(LOG($F32/H32))))</f>
        <v>67.288419460782848</v>
      </c>
      <c r="J32" s="191"/>
      <c r="K32" s="189" t="s">
        <v>22</v>
      </c>
      <c r="M32" s="186" t="s">
        <v>102</v>
      </c>
      <c r="N32" s="186" t="s">
        <v>53</v>
      </c>
      <c r="O32" s="187" t="s">
        <v>55</v>
      </c>
      <c r="P32" s="188" t="s">
        <v>411</v>
      </c>
      <c r="Q32" s="186" t="s">
        <v>34</v>
      </c>
      <c r="R32" s="189" t="s">
        <v>104</v>
      </c>
      <c r="S32" s="186" t="s">
        <v>102</v>
      </c>
      <c r="T32" s="186" t="s">
        <v>102</v>
      </c>
      <c r="U32" s="186" t="s">
        <v>102</v>
      </c>
      <c r="W32" s="186" t="s">
        <v>102</v>
      </c>
      <c r="X32" s="186" t="s">
        <v>53</v>
      </c>
      <c r="Y32" s="187" t="s">
        <v>55</v>
      </c>
      <c r="Z32" s="188" t="s">
        <v>411</v>
      </c>
      <c r="AA32" s="186" t="s">
        <v>34</v>
      </c>
      <c r="AB32" s="189">
        <v>0.85019999999999996</v>
      </c>
      <c r="AC32" s="186" t="s">
        <v>1108</v>
      </c>
      <c r="AD32" s="311">
        <v>8.0267145833333331E-2</v>
      </c>
      <c r="AE32" s="189" t="s">
        <v>102</v>
      </c>
      <c r="AF32" s="186" t="s">
        <v>1109</v>
      </c>
      <c r="AG32" s="311">
        <v>9.8343736111111107E-2</v>
      </c>
      <c r="AH32" s="189" t="s">
        <v>102</v>
      </c>
      <c r="AI32" s="186" t="s">
        <v>1110</v>
      </c>
      <c r="AJ32" s="311">
        <v>0.11149034722222222</v>
      </c>
      <c r="AK32" s="189" t="s">
        <v>102</v>
      </c>
      <c r="AL32" s="186" t="s">
        <v>104</v>
      </c>
      <c r="AM32" s="186" t="s">
        <v>104</v>
      </c>
    </row>
    <row r="33" spans="1:39" x14ac:dyDescent="0.2">
      <c r="A33" s="18">
        <v>31</v>
      </c>
      <c r="B33" s="178" t="s">
        <v>145</v>
      </c>
      <c r="C33" s="53" t="s">
        <v>45</v>
      </c>
      <c r="D33" s="179" t="s">
        <v>1086</v>
      </c>
      <c r="F33" s="60">
        <v>12</v>
      </c>
      <c r="G33" s="180" t="s">
        <v>33</v>
      </c>
      <c r="H33" s="51">
        <v>7</v>
      </c>
      <c r="I33" s="181">
        <f>IF(OR(H33="DSQ",H33="RAF",H33="DNC",H33="DPG"),0,IF(OR(H33="DNS",H33="DNF"),100*(($F33-$F33+1)/$F33)+50*(LOG($F33/$F33)),100*(($F33-H33+1)/$F33)+50*(LOG($F33/H33))))</f>
        <v>61.704160301668395</v>
      </c>
      <c r="J33" s="191"/>
      <c r="K33" s="189" t="s">
        <v>22</v>
      </c>
      <c r="M33" s="186" t="s">
        <v>103</v>
      </c>
      <c r="N33" s="186" t="s">
        <v>211</v>
      </c>
      <c r="O33" s="187" t="s">
        <v>147</v>
      </c>
      <c r="P33" s="188" t="s">
        <v>1111</v>
      </c>
      <c r="Q33" s="186" t="s">
        <v>34</v>
      </c>
      <c r="R33" s="189" t="s">
        <v>124</v>
      </c>
      <c r="S33" s="186" t="s">
        <v>105</v>
      </c>
      <c r="T33" s="186" t="s">
        <v>103</v>
      </c>
      <c r="U33" s="186" t="s">
        <v>103</v>
      </c>
      <c r="W33" s="186" t="s">
        <v>103</v>
      </c>
      <c r="X33" s="186" t="s">
        <v>211</v>
      </c>
      <c r="Y33" s="187" t="s">
        <v>147</v>
      </c>
      <c r="Z33" s="188" t="s">
        <v>1111</v>
      </c>
      <c r="AA33" s="186" t="s">
        <v>34</v>
      </c>
      <c r="AB33" s="189">
        <v>0.86429999999999996</v>
      </c>
      <c r="AC33" s="186" t="s">
        <v>1112</v>
      </c>
      <c r="AD33" s="311">
        <v>8.5379635416666655E-2</v>
      </c>
      <c r="AE33" s="189" t="s">
        <v>105</v>
      </c>
      <c r="AF33" s="186" t="s">
        <v>1113</v>
      </c>
      <c r="AG33" s="311">
        <v>9.9184427083333318E-2</v>
      </c>
      <c r="AH33" s="189" t="s">
        <v>103</v>
      </c>
      <c r="AI33" s="186" t="s">
        <v>1114</v>
      </c>
      <c r="AJ33" s="311">
        <v>0.11857115624999999</v>
      </c>
      <c r="AK33" s="189" t="s">
        <v>103</v>
      </c>
      <c r="AL33" s="186" t="s">
        <v>124</v>
      </c>
      <c r="AM33" s="186" t="s">
        <v>124</v>
      </c>
    </row>
    <row r="34" spans="1:39" x14ac:dyDescent="0.2">
      <c r="A34" s="18">
        <v>32</v>
      </c>
      <c r="B34" s="178" t="s">
        <v>1124</v>
      </c>
      <c r="C34" s="66" t="s">
        <v>1125</v>
      </c>
      <c r="D34" s="179" t="s">
        <v>1126</v>
      </c>
      <c r="F34" s="60">
        <v>8</v>
      </c>
      <c r="G34" s="180" t="s">
        <v>34</v>
      </c>
      <c r="H34" s="51" t="s">
        <v>106</v>
      </c>
      <c r="I34" s="181">
        <f>IF(OR(H34="DSQ",H34="RAF",H34="DNC",H34="DPG"),0,IF(OR(H34="DNS",H34="DNF"),100*(($F34-$F34+1)/$F34)+50*(LOG($F34/$F34)),100*(($F34-H34+1)/$F34)+50*(LOG($F34/H34))))</f>
        <v>60.205999132796236</v>
      </c>
      <c r="J34" s="191"/>
      <c r="K34" s="189" t="s">
        <v>22</v>
      </c>
      <c r="M34" s="186" t="s">
        <v>104</v>
      </c>
      <c r="N34" s="186" t="s">
        <v>1115</v>
      </c>
      <c r="O34" s="187" t="s">
        <v>1116</v>
      </c>
      <c r="P34" s="188" t="s">
        <v>1117</v>
      </c>
      <c r="Q34" s="186" t="s">
        <v>34</v>
      </c>
      <c r="R34" s="189" t="s">
        <v>101</v>
      </c>
      <c r="S34" s="186" t="s">
        <v>103</v>
      </c>
      <c r="T34" s="186" t="s">
        <v>105</v>
      </c>
      <c r="U34" s="186" t="s">
        <v>105</v>
      </c>
      <c r="W34" s="186" t="s">
        <v>104</v>
      </c>
      <c r="X34" s="186" t="s">
        <v>1115</v>
      </c>
      <c r="Y34" s="187" t="s">
        <v>1116</v>
      </c>
      <c r="Z34" s="188" t="s">
        <v>1117</v>
      </c>
      <c r="AA34" s="186" t="s">
        <v>34</v>
      </c>
      <c r="AB34" s="189">
        <v>0.84989999999999999</v>
      </c>
      <c r="AC34" s="186" t="s">
        <v>1118</v>
      </c>
      <c r="AD34" s="311">
        <v>8.1183156249999999E-2</v>
      </c>
      <c r="AE34" s="189" t="s">
        <v>103</v>
      </c>
      <c r="AF34" s="186" t="s">
        <v>1119</v>
      </c>
      <c r="AG34" s="311">
        <v>0.10244049305555555</v>
      </c>
      <c r="AH34" s="189" t="s">
        <v>105</v>
      </c>
      <c r="AI34" s="186" t="s">
        <v>1120</v>
      </c>
      <c r="AJ34" s="311">
        <v>0.12577339583333333</v>
      </c>
      <c r="AK34" s="189" t="s">
        <v>105</v>
      </c>
      <c r="AL34" s="186" t="s">
        <v>101</v>
      </c>
      <c r="AM34" s="186" t="s">
        <v>101</v>
      </c>
    </row>
    <row r="35" spans="1:39" x14ac:dyDescent="0.2">
      <c r="A35" s="18">
        <v>33</v>
      </c>
      <c r="B35" s="178">
        <v>6</v>
      </c>
      <c r="C35" s="53" t="s">
        <v>705</v>
      </c>
      <c r="D35" s="179" t="s">
        <v>1159</v>
      </c>
      <c r="F35" s="60">
        <v>13</v>
      </c>
      <c r="G35" s="180" t="s">
        <v>21</v>
      </c>
      <c r="H35" s="51" t="s">
        <v>124</v>
      </c>
      <c r="I35" s="181">
        <f>IF(OR(H35="DSQ",H35="RAF",H35="DNC",H35="DPG"),0,IF(OR(H35="DNS",H35="DNF"),100*(($F35-$F35+1)/$F35)+50*(LOG($F35/$F35)),100*(($F35-H35+1)/$F35)+50*(LOG($F35/H35))))</f>
        <v>56.696514419590812</v>
      </c>
      <c r="J35" s="191"/>
      <c r="K35" s="189" t="s">
        <v>22</v>
      </c>
      <c r="M35" s="186" t="s">
        <v>105</v>
      </c>
      <c r="N35" s="186" t="s">
        <v>485</v>
      </c>
      <c r="O35" s="187" t="s">
        <v>486</v>
      </c>
      <c r="P35" s="188" t="s">
        <v>487</v>
      </c>
      <c r="Q35" s="186" t="s">
        <v>34</v>
      </c>
      <c r="R35" s="189" t="s">
        <v>141</v>
      </c>
      <c r="S35" s="186" t="s">
        <v>104</v>
      </c>
      <c r="T35" s="186" t="s">
        <v>106</v>
      </c>
      <c r="U35" s="186" t="s">
        <v>104</v>
      </c>
      <c r="W35" s="186" t="s">
        <v>105</v>
      </c>
      <c r="X35" s="186" t="s">
        <v>485</v>
      </c>
      <c r="Y35" s="187" t="s">
        <v>486</v>
      </c>
      <c r="Z35" s="188" t="s">
        <v>487</v>
      </c>
      <c r="AA35" s="186" t="s">
        <v>34</v>
      </c>
      <c r="AB35" s="189">
        <v>0.94910000000000005</v>
      </c>
      <c r="AC35" s="186" t="s">
        <v>1121</v>
      </c>
      <c r="AD35" s="311">
        <v>8.4100805555555561E-2</v>
      </c>
      <c r="AE35" s="189" t="s">
        <v>104</v>
      </c>
      <c r="AF35" s="186" t="s">
        <v>1122</v>
      </c>
      <c r="AG35" s="311">
        <v>0.10334644444444445</v>
      </c>
      <c r="AH35" s="189" t="s">
        <v>106</v>
      </c>
      <c r="AI35" s="186" t="s">
        <v>1123</v>
      </c>
      <c r="AJ35" s="311">
        <v>0.12203185069444446</v>
      </c>
      <c r="AK35" s="189" t="s">
        <v>104</v>
      </c>
      <c r="AL35" s="186" t="s">
        <v>141</v>
      </c>
      <c r="AM35" s="186" t="s">
        <v>141</v>
      </c>
    </row>
    <row r="36" spans="1:39" x14ac:dyDescent="0.2">
      <c r="A36" s="18">
        <v>34</v>
      </c>
      <c r="B36" s="178" t="s">
        <v>466</v>
      </c>
      <c r="C36" s="53" t="s">
        <v>260</v>
      </c>
      <c r="D36" s="179" t="s">
        <v>1090</v>
      </c>
      <c r="F36" s="60">
        <v>12</v>
      </c>
      <c r="G36" s="180" t="s">
        <v>33</v>
      </c>
      <c r="H36" s="51">
        <v>8</v>
      </c>
      <c r="I36" s="181">
        <f>IF(OR(H36="DSQ",H36="RAF",H36="DNC",H36="DPG"),0,IF(OR(H36="DNS",H36="DNF"),100*(($F36-$F36+1)/$F36)+50*(LOG($F36/$F36)),100*(($F36-H36+1)/$F36)+50*(LOG($F36/H36))))</f>
        <v>50.471229619450732</v>
      </c>
      <c r="J36" s="191"/>
      <c r="K36" s="189" t="s">
        <v>22</v>
      </c>
      <c r="M36" s="186" t="s">
        <v>106</v>
      </c>
      <c r="N36" s="186" t="s">
        <v>1124</v>
      </c>
      <c r="O36" s="187" t="s">
        <v>1125</v>
      </c>
      <c r="P36" s="188" t="s">
        <v>1126</v>
      </c>
      <c r="Q36" s="186" t="s">
        <v>34</v>
      </c>
      <c r="R36" s="189" t="s">
        <v>128</v>
      </c>
      <c r="S36" s="186" t="s">
        <v>107</v>
      </c>
      <c r="T36" s="186" t="s">
        <v>104</v>
      </c>
      <c r="U36" s="186" t="s">
        <v>106</v>
      </c>
      <c r="W36" s="186" t="s">
        <v>106</v>
      </c>
      <c r="X36" s="186" t="s">
        <v>1124</v>
      </c>
      <c r="Y36" s="187" t="s">
        <v>1125</v>
      </c>
      <c r="Z36" s="188" t="s">
        <v>1126</v>
      </c>
      <c r="AA36" s="186" t="s">
        <v>34</v>
      </c>
      <c r="AB36" s="189">
        <v>0.88349999999999995</v>
      </c>
      <c r="AC36" s="186" t="s">
        <v>1127</v>
      </c>
      <c r="AD36" s="311">
        <v>9.0292881944444431E-2</v>
      </c>
      <c r="AE36" s="189" t="s">
        <v>107</v>
      </c>
      <c r="AF36" s="186" t="s">
        <v>1128</v>
      </c>
      <c r="AG36" s="311">
        <v>0.10085602430555554</v>
      </c>
      <c r="AH36" s="189" t="s">
        <v>104</v>
      </c>
      <c r="AI36" s="186" t="s">
        <v>1129</v>
      </c>
      <c r="AJ36" s="311">
        <v>0.12635890625000001</v>
      </c>
      <c r="AK36" s="189" t="s">
        <v>106</v>
      </c>
      <c r="AL36" s="186" t="s">
        <v>128</v>
      </c>
      <c r="AM36" s="186" t="s">
        <v>128</v>
      </c>
    </row>
    <row r="37" spans="1:39" x14ac:dyDescent="0.2">
      <c r="A37" s="18">
        <v>35</v>
      </c>
      <c r="B37" s="178" t="s">
        <v>71</v>
      </c>
      <c r="C37" s="53" t="s">
        <v>48</v>
      </c>
      <c r="D37" s="179" t="s">
        <v>446</v>
      </c>
      <c r="F37" s="60">
        <v>7</v>
      </c>
      <c r="G37" s="180" t="s">
        <v>23</v>
      </c>
      <c r="H37" s="51" t="s">
        <v>106</v>
      </c>
      <c r="I37" s="181">
        <f>IF(OR(H37="DSQ",H37="RAF",H37="DNC",H37="DPG"),0,IF(OR(H37="DNS",H37="DNF"),100*(($F37-$F37+1)/$F37)+50*(LOG($F37/$F37)),100*(($F37-H37+1)/$F37)+50*(LOG($F37/H37))))</f>
        <v>50.163544641054756</v>
      </c>
      <c r="J37" s="191"/>
      <c r="K37" s="189" t="s">
        <v>22</v>
      </c>
      <c r="M37" s="186" t="s">
        <v>107</v>
      </c>
      <c r="N37" s="186" t="s">
        <v>1130</v>
      </c>
      <c r="O37" s="187" t="s">
        <v>1131</v>
      </c>
      <c r="P37" s="188" t="s">
        <v>1132</v>
      </c>
      <c r="Q37" s="186" t="s">
        <v>34</v>
      </c>
      <c r="R37" s="189" t="s">
        <v>421</v>
      </c>
      <c r="S37" s="186" t="s">
        <v>124</v>
      </c>
      <c r="T37" s="186" t="s">
        <v>107</v>
      </c>
      <c r="U37" s="186" t="s">
        <v>107</v>
      </c>
      <c r="W37" s="186" t="s">
        <v>107</v>
      </c>
      <c r="X37" s="186" t="s">
        <v>1130</v>
      </c>
      <c r="Y37" s="187" t="s">
        <v>1131</v>
      </c>
      <c r="Z37" s="188" t="s">
        <v>1132</v>
      </c>
      <c r="AA37" s="186" t="s">
        <v>34</v>
      </c>
      <c r="AB37" s="189">
        <v>0.82889999999999997</v>
      </c>
      <c r="AC37" s="186" t="s">
        <v>1133</v>
      </c>
      <c r="AD37" s="311">
        <v>9.5764812499999991E-2</v>
      </c>
      <c r="AE37" s="189" t="s">
        <v>124</v>
      </c>
      <c r="AF37" s="186" t="s">
        <v>1134</v>
      </c>
      <c r="AG37" s="311">
        <v>0.11342690624999999</v>
      </c>
      <c r="AH37" s="189" t="s">
        <v>107</v>
      </c>
      <c r="AI37" s="186" t="s">
        <v>1135</v>
      </c>
      <c r="AJ37" s="311">
        <v>0.13978093750000001</v>
      </c>
      <c r="AK37" s="189" t="s">
        <v>107</v>
      </c>
      <c r="AL37" s="186" t="s">
        <v>421</v>
      </c>
      <c r="AM37" s="186" t="s">
        <v>421</v>
      </c>
    </row>
    <row r="38" spans="1:39" x14ac:dyDescent="0.2">
      <c r="A38" s="18">
        <v>36</v>
      </c>
      <c r="B38" s="178" t="s">
        <v>912</v>
      </c>
      <c r="C38" s="53" t="s">
        <v>913</v>
      </c>
      <c r="D38" s="179" t="s">
        <v>1163</v>
      </c>
      <c r="F38" s="60">
        <v>13</v>
      </c>
      <c r="G38" s="180" t="s">
        <v>21</v>
      </c>
      <c r="H38" s="51" t="s">
        <v>125</v>
      </c>
      <c r="I38" s="181">
        <f>IF(OR(H38="DSQ",H38="RAF",H38="DNC",H38="DPG"),0,IF(OR(H38="DNS",H38="DNF"),100*(($F38-$F38+1)/$F38)+50*(LOG($F38/$F38)),100*(($F38-H38+1)/$F38)+50*(LOG($F38/H38))))</f>
        <v>46.446580604914061</v>
      </c>
      <c r="J38" s="191"/>
      <c r="K38" s="189" t="s">
        <v>22</v>
      </c>
      <c r="M38" s="186" t="s">
        <v>108</v>
      </c>
      <c r="N38" s="186" t="s">
        <v>437</v>
      </c>
      <c r="O38" s="187" t="s">
        <v>438</v>
      </c>
      <c r="P38" s="188" t="s">
        <v>439</v>
      </c>
      <c r="Q38" s="186" t="s">
        <v>34</v>
      </c>
      <c r="R38" s="189" t="s">
        <v>477</v>
      </c>
      <c r="S38" s="186" t="s">
        <v>106</v>
      </c>
      <c r="T38" s="186" t="s">
        <v>16</v>
      </c>
      <c r="U38" s="186" t="s">
        <v>17</v>
      </c>
      <c r="W38" s="186" t="s">
        <v>108</v>
      </c>
      <c r="X38" s="186" t="s">
        <v>437</v>
      </c>
      <c r="Y38" s="187" t="s">
        <v>438</v>
      </c>
      <c r="Z38" s="188" t="s">
        <v>439</v>
      </c>
      <c r="AA38" s="186" t="s">
        <v>34</v>
      </c>
      <c r="AB38" s="189">
        <v>0.77059999999999995</v>
      </c>
      <c r="AC38" s="186" t="s">
        <v>1136</v>
      </c>
      <c r="AD38" s="311">
        <v>8.5907629629629625E-2</v>
      </c>
      <c r="AE38" s="189" t="s">
        <v>106</v>
      </c>
      <c r="AF38" s="186" t="s">
        <v>417</v>
      </c>
      <c r="AG38" s="311"/>
      <c r="AH38" s="189" t="s">
        <v>16</v>
      </c>
      <c r="AI38" s="186" t="s">
        <v>417</v>
      </c>
      <c r="AJ38" s="311"/>
      <c r="AK38" s="189" t="s">
        <v>17</v>
      </c>
      <c r="AL38" s="186" t="s">
        <v>477</v>
      </c>
      <c r="AM38" s="186" t="s">
        <v>477</v>
      </c>
    </row>
    <row r="39" spans="1:39" x14ac:dyDescent="0.2">
      <c r="A39" s="18">
        <v>37</v>
      </c>
      <c r="B39" s="178" t="s">
        <v>461</v>
      </c>
      <c r="C39" s="53" t="s">
        <v>122</v>
      </c>
      <c r="D39" s="179" t="s">
        <v>410</v>
      </c>
      <c r="F39" s="60">
        <v>5</v>
      </c>
      <c r="G39" s="180" t="s">
        <v>244</v>
      </c>
      <c r="H39" s="51" t="s">
        <v>105</v>
      </c>
      <c r="I39" s="181">
        <f>IF(OR(H39="DSQ",H39="RAF",H39="DNC",H39="DPG"),0,IF(OR(H39="DNS",H39="DNF"),100*(($F39-$F39+1)/$F39)+50*(LOG($F39/$F39)),100*(($F39-H39+1)/$F39)+50*(LOG($F39/H39))))</f>
        <v>44.845500650402819</v>
      </c>
      <c r="J39" s="191"/>
      <c r="K39" s="189" t="s">
        <v>22</v>
      </c>
      <c r="M39" s="186" t="s">
        <v>124</v>
      </c>
      <c r="N39" s="186" t="s">
        <v>102</v>
      </c>
      <c r="O39" s="187" t="s">
        <v>467</v>
      </c>
      <c r="P39" s="188" t="s">
        <v>468</v>
      </c>
      <c r="Q39" s="186" t="s">
        <v>34</v>
      </c>
      <c r="R39" s="189" t="s">
        <v>418</v>
      </c>
      <c r="S39" s="186" t="s">
        <v>108</v>
      </c>
      <c r="T39" s="186" t="s">
        <v>16</v>
      </c>
      <c r="U39" s="186" t="s">
        <v>16</v>
      </c>
      <c r="W39" s="186" t="s">
        <v>124</v>
      </c>
      <c r="X39" s="186" t="s">
        <v>102</v>
      </c>
      <c r="Y39" s="187" t="s">
        <v>467</v>
      </c>
      <c r="Z39" s="188" t="s">
        <v>468</v>
      </c>
      <c r="AA39" s="186" t="s">
        <v>34</v>
      </c>
      <c r="AB39" s="189">
        <v>0.83379999999999999</v>
      </c>
      <c r="AC39" s="186" t="s">
        <v>1137</v>
      </c>
      <c r="AD39" s="311">
        <v>9.0521342592592591E-2</v>
      </c>
      <c r="AE39" s="189" t="s">
        <v>108</v>
      </c>
      <c r="AF39" s="186" t="s">
        <v>417</v>
      </c>
      <c r="AG39" s="311"/>
      <c r="AH39" s="189" t="s">
        <v>16</v>
      </c>
      <c r="AI39" s="186" t="s">
        <v>417</v>
      </c>
      <c r="AJ39" s="311"/>
      <c r="AK39" s="189" t="s">
        <v>16</v>
      </c>
      <c r="AL39" s="186" t="s">
        <v>418</v>
      </c>
      <c r="AM39" s="186" t="s">
        <v>418</v>
      </c>
    </row>
    <row r="40" spans="1:39" x14ac:dyDescent="0.2">
      <c r="A40" s="18">
        <v>38</v>
      </c>
      <c r="B40" s="178" t="s">
        <v>1025</v>
      </c>
      <c r="C40" s="53" t="s">
        <v>576</v>
      </c>
      <c r="D40" s="179" t="s">
        <v>1026</v>
      </c>
      <c r="F40" s="60">
        <v>5</v>
      </c>
      <c r="G40" s="180" t="s">
        <v>1016</v>
      </c>
      <c r="H40" s="51" t="s">
        <v>105</v>
      </c>
      <c r="I40" s="181">
        <f>IF(OR(H40="DSQ",H40="RAF",H40="DNC",H40="DPG"),0,IF(OR(H40="DNS",H40="DNF"),100*(($F40-$F40+1)/$F40)+50*(LOG($F40/$F40)),100*(($F40-H40+1)/$F40)+50*(LOG($F40/H40))))</f>
        <v>44.845500650402819</v>
      </c>
      <c r="J40" s="191"/>
      <c r="K40" s="185" t="s">
        <v>21</v>
      </c>
      <c r="M40" s="182" t="s">
        <v>102</v>
      </c>
      <c r="N40" s="182" t="s">
        <v>550</v>
      </c>
      <c r="O40" s="183" t="s">
        <v>413</v>
      </c>
      <c r="P40" s="184" t="s">
        <v>414</v>
      </c>
      <c r="Q40" s="182" t="s">
        <v>21</v>
      </c>
      <c r="R40" s="185" t="s">
        <v>125</v>
      </c>
      <c r="S40" s="182" t="s">
        <v>106</v>
      </c>
      <c r="T40" s="182" t="s">
        <v>102</v>
      </c>
      <c r="U40" s="182" t="s">
        <v>104</v>
      </c>
      <c r="W40" s="182" t="s">
        <v>102</v>
      </c>
      <c r="X40" s="182" t="s">
        <v>550</v>
      </c>
      <c r="Y40" s="183" t="s">
        <v>413</v>
      </c>
      <c r="Z40" s="184" t="s">
        <v>414</v>
      </c>
      <c r="AA40" s="182" t="s">
        <v>21</v>
      </c>
      <c r="AB40" s="185">
        <v>0.81620000000000004</v>
      </c>
      <c r="AC40" s="312">
        <v>9.9537037037037035E-2</v>
      </c>
      <c r="AD40" s="312">
        <v>8.1242129629629636E-2</v>
      </c>
      <c r="AE40" s="185" t="s">
        <v>106</v>
      </c>
      <c r="AF40" s="182" t="s">
        <v>1138</v>
      </c>
      <c r="AG40" s="312">
        <v>8.830830555555555E-2</v>
      </c>
      <c r="AH40" s="185" t="s">
        <v>102</v>
      </c>
      <c r="AI40" s="182" t="s">
        <v>1139</v>
      </c>
      <c r="AJ40" s="312">
        <v>0.10438668981481482</v>
      </c>
      <c r="AK40" s="185" t="s">
        <v>104</v>
      </c>
      <c r="AL40" s="182" t="s">
        <v>125</v>
      </c>
      <c r="AM40" s="182" t="s">
        <v>125</v>
      </c>
    </row>
    <row r="41" spans="1:39" x14ac:dyDescent="0.2">
      <c r="A41" s="18">
        <v>39</v>
      </c>
      <c r="B41" s="178" t="s">
        <v>433</v>
      </c>
      <c r="C41" s="53" t="s">
        <v>138</v>
      </c>
      <c r="D41" s="179" t="s">
        <v>434</v>
      </c>
      <c r="F41" s="60">
        <v>5</v>
      </c>
      <c r="G41" s="180" t="s">
        <v>174</v>
      </c>
      <c r="H41" s="51" t="s">
        <v>105</v>
      </c>
      <c r="I41" s="181">
        <f>IF(OR(H41="DSQ",H41="RAF",H41="DNC",H41="DPG"),0,IF(OR(H41="DNS",H41="DNF"),100*(($F41-$F41+1)/$F41)+50*(LOG($F41/$F41)),100*(($F41-H41+1)/$F41)+50*(LOG($F41/H41))))</f>
        <v>44.845500650402819</v>
      </c>
      <c r="J41" s="191"/>
      <c r="K41" s="185" t="s">
        <v>21</v>
      </c>
      <c r="M41" s="182" t="s">
        <v>103</v>
      </c>
      <c r="N41" s="182">
        <v>557</v>
      </c>
      <c r="O41" s="183" t="s">
        <v>206</v>
      </c>
      <c r="P41" s="184" t="s">
        <v>459</v>
      </c>
      <c r="Q41" s="182" t="s">
        <v>21</v>
      </c>
      <c r="R41" s="185" t="s">
        <v>127</v>
      </c>
      <c r="S41" s="182" t="s">
        <v>102</v>
      </c>
      <c r="T41" s="182" t="s">
        <v>106</v>
      </c>
      <c r="U41" s="182" t="s">
        <v>107</v>
      </c>
      <c r="W41" s="182" t="s">
        <v>103</v>
      </c>
      <c r="X41" s="182">
        <v>557</v>
      </c>
      <c r="Y41" s="183" t="s">
        <v>206</v>
      </c>
      <c r="Z41" s="184" t="s">
        <v>459</v>
      </c>
      <c r="AA41" s="182" t="s">
        <v>21</v>
      </c>
      <c r="AB41" s="185">
        <v>0.80789999999999995</v>
      </c>
      <c r="AC41" s="182" t="s">
        <v>1140</v>
      </c>
      <c r="AD41" s="312">
        <v>7.5759326388888881E-2</v>
      </c>
      <c r="AE41" s="185" t="s">
        <v>102</v>
      </c>
      <c r="AF41" s="182" t="s">
        <v>1141</v>
      </c>
      <c r="AG41" s="312">
        <v>9.4423312499999995E-2</v>
      </c>
      <c r="AH41" s="185" t="s">
        <v>106</v>
      </c>
      <c r="AI41" s="182" t="s">
        <v>1142</v>
      </c>
      <c r="AJ41" s="312">
        <v>0.10631739583333333</v>
      </c>
      <c r="AK41" s="185" t="s">
        <v>107</v>
      </c>
      <c r="AL41" s="182" t="s">
        <v>127</v>
      </c>
      <c r="AM41" s="182" t="s">
        <v>127</v>
      </c>
    </row>
    <row r="42" spans="1:39" x14ac:dyDescent="0.2">
      <c r="A42" s="18">
        <v>40</v>
      </c>
      <c r="B42" s="178" t="s">
        <v>1130</v>
      </c>
      <c r="C42" s="66" t="s">
        <v>1131</v>
      </c>
      <c r="D42" s="179" t="s">
        <v>1132</v>
      </c>
      <c r="F42" s="60">
        <v>8</v>
      </c>
      <c r="G42" s="180" t="s">
        <v>34</v>
      </c>
      <c r="H42" s="51" t="s">
        <v>107</v>
      </c>
      <c r="I42" s="181">
        <f>IF(OR(H42="DSQ",H42="RAF",H42="DNC",H42="DPG"),0,IF(OR(H42="DNS",H42="DNF"),100*(($F42-$F42+1)/$F42)+50*(LOG($F42/$F42)),100*(($F42-H42+1)/$F42)+50*(LOG($F42/H42))))</f>
        <v>43.746936830414995</v>
      </c>
      <c r="J42" s="191"/>
      <c r="K42" s="185" t="s">
        <v>21</v>
      </c>
      <c r="M42" s="182" t="s">
        <v>104</v>
      </c>
      <c r="N42" s="182" t="s">
        <v>73</v>
      </c>
      <c r="O42" s="183" t="s">
        <v>46</v>
      </c>
      <c r="P42" s="184" t="s">
        <v>460</v>
      </c>
      <c r="Q42" s="182" t="s">
        <v>21</v>
      </c>
      <c r="R42" s="185" t="s">
        <v>127</v>
      </c>
      <c r="S42" s="182" t="s">
        <v>103</v>
      </c>
      <c r="T42" s="182" t="s">
        <v>107</v>
      </c>
      <c r="U42" s="182" t="s">
        <v>105</v>
      </c>
      <c r="W42" s="182" t="s">
        <v>104</v>
      </c>
      <c r="X42" s="182" t="s">
        <v>73</v>
      </c>
      <c r="Y42" s="183" t="s">
        <v>46</v>
      </c>
      <c r="Z42" s="184" t="s">
        <v>460</v>
      </c>
      <c r="AA42" s="182" t="s">
        <v>21</v>
      </c>
      <c r="AB42" s="185">
        <v>0.86670000000000003</v>
      </c>
      <c r="AC42" s="182" t="s">
        <v>1143</v>
      </c>
      <c r="AD42" s="312">
        <v>7.8905812500000005E-2</v>
      </c>
      <c r="AE42" s="185" t="s">
        <v>103</v>
      </c>
      <c r="AF42" s="182" t="s">
        <v>1144</v>
      </c>
      <c r="AG42" s="312">
        <v>9.4494375000000005E-2</v>
      </c>
      <c r="AH42" s="185" t="s">
        <v>107</v>
      </c>
      <c r="AI42" s="182" t="s">
        <v>1145</v>
      </c>
      <c r="AJ42" s="312">
        <v>0.10569928125</v>
      </c>
      <c r="AK42" s="185" t="s">
        <v>105</v>
      </c>
      <c r="AL42" s="182" t="s">
        <v>127</v>
      </c>
      <c r="AM42" s="182" t="s">
        <v>127</v>
      </c>
    </row>
    <row r="43" spans="1:39" x14ac:dyDescent="0.2">
      <c r="A43" s="18">
        <v>41</v>
      </c>
      <c r="B43" s="178" t="s">
        <v>192</v>
      </c>
      <c r="C43" s="66" t="s">
        <v>193</v>
      </c>
      <c r="D43" s="179" t="s">
        <v>449</v>
      </c>
      <c r="F43" s="60">
        <v>12</v>
      </c>
      <c r="G43" s="180" t="s">
        <v>33</v>
      </c>
      <c r="H43" s="51" t="s">
        <v>125</v>
      </c>
      <c r="I43" s="181">
        <f>IF(OR(H43="DSQ",H43="RAF",H43="DNC",H43="DPG"),0,IF(OR(H43="DNS",H43="DNF"),100*(($F43-$F43+1)/$F43)+50*(LOG($F43/$F43)),100*(($F43-H43+1)/$F43)+50*(LOG($F43/H43))))</f>
        <v>39.580270163748324</v>
      </c>
      <c r="J43" s="191"/>
      <c r="K43" s="185" t="s">
        <v>21</v>
      </c>
      <c r="M43" s="182" t="s">
        <v>105</v>
      </c>
      <c r="N43" s="182" t="s">
        <v>1146</v>
      </c>
      <c r="O43" s="183" t="s">
        <v>806</v>
      </c>
      <c r="P43" s="184" t="s">
        <v>1147</v>
      </c>
      <c r="Q43" s="182" t="s">
        <v>21</v>
      </c>
      <c r="R43" s="185" t="s">
        <v>140</v>
      </c>
      <c r="S43" s="182" t="s">
        <v>125</v>
      </c>
      <c r="T43" s="182" t="s">
        <v>104</v>
      </c>
      <c r="U43" s="182" t="s">
        <v>102</v>
      </c>
      <c r="W43" s="182" t="s">
        <v>105</v>
      </c>
      <c r="X43" s="182" t="s">
        <v>1146</v>
      </c>
      <c r="Y43" s="183" t="s">
        <v>806</v>
      </c>
      <c r="Z43" s="184" t="s">
        <v>1147</v>
      </c>
      <c r="AA43" s="182" t="s">
        <v>21</v>
      </c>
      <c r="AB43" s="185">
        <v>0.95740000000000003</v>
      </c>
      <c r="AC43" s="182" t="s">
        <v>1148</v>
      </c>
      <c r="AD43" s="312">
        <v>8.4415199074074077E-2</v>
      </c>
      <c r="AE43" s="185" t="s">
        <v>125</v>
      </c>
      <c r="AF43" s="182" t="s">
        <v>1149</v>
      </c>
      <c r="AG43" s="312">
        <v>9.2737043981481485E-2</v>
      </c>
      <c r="AH43" s="185" t="s">
        <v>104</v>
      </c>
      <c r="AI43" s="182" t="s">
        <v>1150</v>
      </c>
      <c r="AJ43" s="312">
        <v>9.8321877314814829E-2</v>
      </c>
      <c r="AK43" s="185" t="s">
        <v>102</v>
      </c>
      <c r="AL43" s="182" t="s">
        <v>140</v>
      </c>
      <c r="AM43" s="182" t="s">
        <v>140</v>
      </c>
    </row>
    <row r="44" spans="1:39" x14ac:dyDescent="0.2">
      <c r="A44" s="18">
        <v>42</v>
      </c>
      <c r="B44" s="178" t="s">
        <v>35</v>
      </c>
      <c r="C44" s="53" t="s">
        <v>43</v>
      </c>
      <c r="D44" s="179" t="s">
        <v>471</v>
      </c>
      <c r="F44" s="60">
        <v>13</v>
      </c>
      <c r="G44" s="180" t="s">
        <v>21</v>
      </c>
      <c r="H44" s="51" t="s">
        <v>101</v>
      </c>
      <c r="I44" s="181">
        <f>IF(OR(H44="DSQ",H44="RAF",H44="DNC",H44="DPG"),0,IF(OR(H44="DNS",H44="DNF"),100*(($F44-$F44+1)/$F44)+50*(LOG($F44/$F44)),100*(($F44-H44+1)/$F44)+50*(LOG($F44/H44))))</f>
        <v>36.466398384572607</v>
      </c>
      <c r="J44" s="191"/>
      <c r="K44" s="185" t="s">
        <v>21</v>
      </c>
      <c r="M44" s="182" t="s">
        <v>106</v>
      </c>
      <c r="N44" s="182" t="s">
        <v>82</v>
      </c>
      <c r="O44" s="183" t="s">
        <v>83</v>
      </c>
      <c r="P44" s="184" t="s">
        <v>447</v>
      </c>
      <c r="Q44" s="182" t="s">
        <v>21</v>
      </c>
      <c r="R44" s="185" t="s">
        <v>140</v>
      </c>
      <c r="S44" s="182" t="s">
        <v>105</v>
      </c>
      <c r="T44" s="182" t="s">
        <v>105</v>
      </c>
      <c r="U44" s="182" t="s">
        <v>106</v>
      </c>
      <c r="W44" s="182" t="s">
        <v>106</v>
      </c>
      <c r="X44" s="182" t="s">
        <v>82</v>
      </c>
      <c r="Y44" s="183" t="s">
        <v>83</v>
      </c>
      <c r="Z44" s="184" t="s">
        <v>447</v>
      </c>
      <c r="AA44" s="182" t="s">
        <v>21</v>
      </c>
      <c r="AB44" s="185">
        <v>0.95179999999999998</v>
      </c>
      <c r="AC44" s="182" t="s">
        <v>1151</v>
      </c>
      <c r="AD44" s="312">
        <v>8.082588657407408E-2</v>
      </c>
      <c r="AE44" s="185" t="s">
        <v>105</v>
      </c>
      <c r="AF44" s="182" t="s">
        <v>1152</v>
      </c>
      <c r="AG44" s="312">
        <v>9.4001266203703693E-2</v>
      </c>
      <c r="AH44" s="185" t="s">
        <v>105</v>
      </c>
      <c r="AI44" s="182" t="s">
        <v>1153</v>
      </c>
      <c r="AJ44" s="312">
        <v>0.10583266898148147</v>
      </c>
      <c r="AK44" s="185" t="s">
        <v>106</v>
      </c>
      <c r="AL44" s="182" t="s">
        <v>140</v>
      </c>
      <c r="AM44" s="182" t="s">
        <v>140</v>
      </c>
    </row>
    <row r="45" spans="1:39" x14ac:dyDescent="0.2">
      <c r="A45" s="18">
        <v>43</v>
      </c>
      <c r="B45" s="178" t="s">
        <v>1052</v>
      </c>
      <c r="C45" s="53" t="s">
        <v>1053</v>
      </c>
      <c r="D45" s="179" t="s">
        <v>1054</v>
      </c>
      <c r="F45" s="60">
        <v>7</v>
      </c>
      <c r="G45" s="180" t="s">
        <v>23</v>
      </c>
      <c r="H45" s="51" t="s">
        <v>107</v>
      </c>
      <c r="I45" s="181">
        <f>IF(OR(H45="DSQ",H45="RAF",H45="DNC",H45="DPG"),0,IF(OR(H45="DNS",H45="DNF"),100*(($F45-$F45+1)/$F45)+50*(LOG($F45/$F45)),100*(($F45-H45+1)/$F45)+50*(LOG($F45/H45))))</f>
        <v>31.91876805295923</v>
      </c>
      <c r="J45" s="191"/>
      <c r="K45" s="185" t="s">
        <v>21</v>
      </c>
      <c r="M45" s="182" t="s">
        <v>107</v>
      </c>
      <c r="N45" s="182" t="s">
        <v>72</v>
      </c>
      <c r="O45" s="183" t="s">
        <v>38</v>
      </c>
      <c r="P45" s="184" t="s">
        <v>425</v>
      </c>
      <c r="Q45" s="182" t="s">
        <v>21</v>
      </c>
      <c r="R45" s="185" t="s">
        <v>126</v>
      </c>
      <c r="S45" s="182" t="s">
        <v>107</v>
      </c>
      <c r="T45" s="182" t="s">
        <v>103</v>
      </c>
      <c r="U45" s="182" t="s">
        <v>108</v>
      </c>
      <c r="W45" s="182" t="s">
        <v>107</v>
      </c>
      <c r="X45" s="182" t="s">
        <v>72</v>
      </c>
      <c r="Y45" s="183" t="s">
        <v>38</v>
      </c>
      <c r="Z45" s="184" t="s">
        <v>425</v>
      </c>
      <c r="AA45" s="182" t="s">
        <v>21</v>
      </c>
      <c r="AB45" s="185">
        <v>0.95279999999999998</v>
      </c>
      <c r="AC45" s="182" t="s">
        <v>1154</v>
      </c>
      <c r="AD45" s="312">
        <v>8.1351916666666663E-2</v>
      </c>
      <c r="AE45" s="185" t="s">
        <v>107</v>
      </c>
      <c r="AF45" s="182" t="s">
        <v>456</v>
      </c>
      <c r="AG45" s="312">
        <v>9.09571111111111E-2</v>
      </c>
      <c r="AH45" s="185" t="s">
        <v>103</v>
      </c>
      <c r="AI45" s="182" t="s">
        <v>1155</v>
      </c>
      <c r="AJ45" s="312">
        <v>0.10854641666666667</v>
      </c>
      <c r="AK45" s="185" t="s">
        <v>108</v>
      </c>
      <c r="AL45" s="182" t="s">
        <v>126</v>
      </c>
      <c r="AM45" s="182" t="s">
        <v>126</v>
      </c>
    </row>
    <row r="46" spans="1:39" x14ac:dyDescent="0.2">
      <c r="A46" s="18">
        <v>44</v>
      </c>
      <c r="B46" s="178" t="s">
        <v>479</v>
      </c>
      <c r="C46" s="53" t="s">
        <v>118</v>
      </c>
      <c r="D46" s="179" t="s">
        <v>480</v>
      </c>
      <c r="F46" s="60">
        <v>12</v>
      </c>
      <c r="G46" s="180" t="s">
        <v>33</v>
      </c>
      <c r="H46" s="51" t="s">
        <v>101</v>
      </c>
      <c r="I46" s="181">
        <f>IF(OR(H46="DSQ",H46="RAF",H46="DNC",H46="DPG"),0,IF(OR(H46="DNS",H46="DNF"),100*(($F46-$F46+1)/$F46)+50*(LOG($F46/$F46)),100*(($F46-H46+1)/$F46)+50*(LOG($F46/H46))))</f>
        <v>28.959062302381241</v>
      </c>
      <c r="J46" s="191"/>
      <c r="K46" s="185" t="s">
        <v>21</v>
      </c>
      <c r="M46" s="182" t="s">
        <v>108</v>
      </c>
      <c r="N46" s="182" t="s">
        <v>74</v>
      </c>
      <c r="O46" s="183" t="s">
        <v>52</v>
      </c>
      <c r="P46" s="184" t="s">
        <v>1156</v>
      </c>
      <c r="Q46" s="182" t="s">
        <v>21</v>
      </c>
      <c r="R46" s="185" t="s">
        <v>100</v>
      </c>
      <c r="S46" s="182" t="s">
        <v>108</v>
      </c>
      <c r="T46" s="182" t="s">
        <v>108</v>
      </c>
      <c r="U46" s="182" t="s">
        <v>103</v>
      </c>
      <c r="W46" s="182" t="s">
        <v>108</v>
      </c>
      <c r="X46" s="182" t="s">
        <v>74</v>
      </c>
      <c r="Y46" s="183" t="s">
        <v>52</v>
      </c>
      <c r="Z46" s="184" t="s">
        <v>1156</v>
      </c>
      <c r="AA46" s="182" t="s">
        <v>21</v>
      </c>
      <c r="AB46" s="185">
        <v>0.9516</v>
      </c>
      <c r="AC46" s="182" t="s">
        <v>483</v>
      </c>
      <c r="AD46" s="312">
        <v>8.2196652777777768E-2</v>
      </c>
      <c r="AE46" s="185" t="s">
        <v>108</v>
      </c>
      <c r="AF46" s="182" t="s">
        <v>1157</v>
      </c>
      <c r="AG46" s="312">
        <v>9.5358249999999992E-2</v>
      </c>
      <c r="AH46" s="185" t="s">
        <v>108</v>
      </c>
      <c r="AI46" s="182" t="s">
        <v>1158</v>
      </c>
      <c r="AJ46" s="312">
        <v>0.10104141666666666</v>
      </c>
      <c r="AK46" s="185" t="s">
        <v>103</v>
      </c>
      <c r="AL46" s="182" t="s">
        <v>100</v>
      </c>
      <c r="AM46" s="182" t="s">
        <v>100</v>
      </c>
    </row>
    <row r="47" spans="1:39" x14ac:dyDescent="0.2">
      <c r="A47" s="18">
        <v>45</v>
      </c>
      <c r="B47" s="178" t="s">
        <v>437</v>
      </c>
      <c r="C47" s="53" t="s">
        <v>438</v>
      </c>
      <c r="D47" s="179" t="s">
        <v>439</v>
      </c>
      <c r="F47" s="60">
        <v>8</v>
      </c>
      <c r="G47" s="180" t="s">
        <v>34</v>
      </c>
      <c r="H47" s="51" t="s">
        <v>108</v>
      </c>
      <c r="I47" s="181">
        <f>IF(OR(H47="DSQ",H47="RAF",H47="DNC",H47="DPG"),0,IF(OR(H47="DNS",H47="DNF"),100*(($F47-$F47+1)/$F47)+50*(LOG($F47/$F47)),100*(($F47-H47+1)/$F47)+50*(LOG($F47/H47))))</f>
        <v>27.899597348884335</v>
      </c>
      <c r="J47" s="191"/>
      <c r="K47" s="185" t="s">
        <v>21</v>
      </c>
      <c r="M47" s="182" t="s">
        <v>124</v>
      </c>
      <c r="N47" s="182">
        <v>6</v>
      </c>
      <c r="O47" s="183" t="s">
        <v>705</v>
      </c>
      <c r="P47" s="184" t="s">
        <v>1159</v>
      </c>
      <c r="Q47" s="182" t="s">
        <v>21</v>
      </c>
      <c r="R47" s="185" t="s">
        <v>421</v>
      </c>
      <c r="S47" s="182" t="s">
        <v>104</v>
      </c>
      <c r="T47" s="182" t="s">
        <v>125</v>
      </c>
      <c r="U47" s="182" t="s">
        <v>124</v>
      </c>
      <c r="W47" s="182" t="s">
        <v>124</v>
      </c>
      <c r="X47" s="182">
        <v>6</v>
      </c>
      <c r="Y47" s="183" t="s">
        <v>705</v>
      </c>
      <c r="Z47" s="184" t="s">
        <v>1159</v>
      </c>
      <c r="AA47" s="182" t="s">
        <v>21</v>
      </c>
      <c r="AB47" s="185">
        <v>0.82250000000000001</v>
      </c>
      <c r="AC47" s="182" t="s">
        <v>1160</v>
      </c>
      <c r="AD47" s="312">
        <v>8.0184230324074068E-2</v>
      </c>
      <c r="AE47" s="185" t="s">
        <v>104</v>
      </c>
      <c r="AF47" s="182" t="s">
        <v>1161</v>
      </c>
      <c r="AG47" s="312">
        <v>0.10121319444444445</v>
      </c>
      <c r="AH47" s="185" t="s">
        <v>125</v>
      </c>
      <c r="AI47" s="182" t="s">
        <v>1162</v>
      </c>
      <c r="AJ47" s="312">
        <v>0.10872421875000002</v>
      </c>
      <c r="AK47" s="185" t="s">
        <v>124</v>
      </c>
      <c r="AL47" s="182" t="s">
        <v>421</v>
      </c>
      <c r="AM47" s="182" t="s">
        <v>421</v>
      </c>
    </row>
    <row r="48" spans="1:39" x14ac:dyDescent="0.2">
      <c r="A48" s="18">
        <v>46</v>
      </c>
      <c r="B48" s="178" t="s">
        <v>139</v>
      </c>
      <c r="C48" s="53" t="s">
        <v>98</v>
      </c>
      <c r="D48" s="179" t="s">
        <v>1169</v>
      </c>
      <c r="F48" s="60">
        <v>13</v>
      </c>
      <c r="G48" s="180" t="s">
        <v>21</v>
      </c>
      <c r="H48" s="51" t="s">
        <v>141</v>
      </c>
      <c r="I48" s="181">
        <f>IF(OR(H48="DSQ",H48="RAF",H48="DNC",H48="DPG"),0,IF(OR(H48="DNS",H48="DNF"),100*(($F48-$F48+1)/$F48)+50*(LOG($F48/$F48)),100*(($F48-H48+1)/$F48)+50*(LOG($F48/H48))))</f>
        <v>26.704456434353663</v>
      </c>
      <c r="J48" s="191"/>
      <c r="K48" s="185" t="s">
        <v>21</v>
      </c>
      <c r="M48" s="182" t="s">
        <v>125</v>
      </c>
      <c r="N48" s="182" t="s">
        <v>912</v>
      </c>
      <c r="O48" s="183" t="s">
        <v>913</v>
      </c>
      <c r="P48" s="184" t="s">
        <v>1163</v>
      </c>
      <c r="Q48" s="182" t="s">
        <v>21</v>
      </c>
      <c r="R48" s="185" t="s">
        <v>418</v>
      </c>
      <c r="S48" s="182" t="s">
        <v>124</v>
      </c>
      <c r="T48" s="182" t="s">
        <v>124</v>
      </c>
      <c r="U48" s="182" t="s">
        <v>125</v>
      </c>
      <c r="W48" s="182" t="s">
        <v>125</v>
      </c>
      <c r="X48" s="182" t="s">
        <v>912</v>
      </c>
      <c r="Y48" s="183" t="s">
        <v>913</v>
      </c>
      <c r="Z48" s="184" t="s">
        <v>1163</v>
      </c>
      <c r="AA48" s="182" t="s">
        <v>21</v>
      </c>
      <c r="AB48" s="185">
        <v>0.95209999999999995</v>
      </c>
      <c r="AC48" s="182" t="s">
        <v>1091</v>
      </c>
      <c r="AD48" s="312">
        <v>8.2691648148148139E-2</v>
      </c>
      <c r="AE48" s="185" t="s">
        <v>124</v>
      </c>
      <c r="AF48" s="182" t="s">
        <v>1164</v>
      </c>
      <c r="AG48" s="312">
        <v>9.6146672453703702E-2</v>
      </c>
      <c r="AH48" s="185" t="s">
        <v>124</v>
      </c>
      <c r="AI48" s="182" t="s">
        <v>1165</v>
      </c>
      <c r="AJ48" s="312">
        <v>0.12332119328703703</v>
      </c>
      <c r="AK48" s="185" t="s">
        <v>125</v>
      </c>
      <c r="AL48" s="182" t="s">
        <v>418</v>
      </c>
      <c r="AM48" s="182" t="s">
        <v>418</v>
      </c>
    </row>
    <row r="49" spans="1:39" x14ac:dyDescent="0.2">
      <c r="A49" s="18">
        <v>47</v>
      </c>
      <c r="B49" s="178"/>
      <c r="C49" s="53" t="s">
        <v>110</v>
      </c>
      <c r="D49" s="179" t="s">
        <v>1012</v>
      </c>
      <c r="F49" s="60">
        <v>5</v>
      </c>
      <c r="G49" s="180" t="s">
        <v>244</v>
      </c>
      <c r="H49" s="51" t="s">
        <v>106</v>
      </c>
      <c r="I49" s="181">
        <f>IF(OR(H49="DSQ",H49="RAF",H49="DNC",H49="DPG"),0,IF(OR(H49="DNS",H49="DNF"),100*(($F49-$F49+1)/$F49)+50*(LOG($F49/$F49)),100*(($F49-H49+1)/$F49)+50*(LOG($F49/H49))))</f>
        <v>20</v>
      </c>
      <c r="J49" s="191"/>
      <c r="K49" s="185" t="s">
        <v>21</v>
      </c>
      <c r="M49" s="182" t="s">
        <v>101</v>
      </c>
      <c r="N49" s="182" t="s">
        <v>35</v>
      </c>
      <c r="O49" s="183" t="s">
        <v>43</v>
      </c>
      <c r="P49" s="184" t="s">
        <v>471</v>
      </c>
      <c r="Q49" s="182" t="s">
        <v>21</v>
      </c>
      <c r="R49" s="185" t="s">
        <v>451</v>
      </c>
      <c r="S49" s="182">
        <v>10</v>
      </c>
      <c r="T49" s="182">
        <v>11</v>
      </c>
      <c r="U49" s="182">
        <v>10</v>
      </c>
      <c r="W49" s="182" t="s">
        <v>101</v>
      </c>
      <c r="X49" s="182" t="s">
        <v>35</v>
      </c>
      <c r="Y49" s="183" t="s">
        <v>43</v>
      </c>
      <c r="Z49" s="184" t="s">
        <v>471</v>
      </c>
      <c r="AA49" s="182" t="s">
        <v>21</v>
      </c>
      <c r="AB49" s="185">
        <v>0.7268</v>
      </c>
      <c r="AC49" s="182" t="s">
        <v>1166</v>
      </c>
      <c r="AD49" s="312">
        <v>8.535693981481482E-2</v>
      </c>
      <c r="AE49" s="185">
        <v>10</v>
      </c>
      <c r="AF49" s="182" t="s">
        <v>1167</v>
      </c>
      <c r="AG49" s="312">
        <v>0.10631132407407408</v>
      </c>
      <c r="AH49" s="185">
        <v>11</v>
      </c>
      <c r="AI49" s="182" t="s">
        <v>1168</v>
      </c>
      <c r="AJ49" s="312">
        <v>0.12384200925925927</v>
      </c>
      <c r="AK49" s="185">
        <v>10</v>
      </c>
      <c r="AL49" s="182" t="s">
        <v>451</v>
      </c>
      <c r="AM49" s="182" t="s">
        <v>451</v>
      </c>
    </row>
    <row r="50" spans="1:39" x14ac:dyDescent="0.2">
      <c r="A50" s="18">
        <v>48</v>
      </c>
      <c r="B50" s="178" t="s">
        <v>1029</v>
      </c>
      <c r="C50" s="53" t="s">
        <v>575</v>
      </c>
      <c r="D50" s="179" t="s">
        <v>1030</v>
      </c>
      <c r="F50" s="60">
        <v>5</v>
      </c>
      <c r="G50" s="180" t="s">
        <v>1016</v>
      </c>
      <c r="H50" s="51" t="s">
        <v>106</v>
      </c>
      <c r="I50" s="181">
        <f>IF(OR(H50="DSQ",H50="RAF",H50="DNC",H50="DPG"),0,IF(OR(H50="DNS",H50="DNF"),100*(($F50-$F50+1)/$F50)+50*(LOG($F50/$F50)),100*(($F50-H50+1)/$F50)+50*(LOG($F50/H50))))</f>
        <v>20</v>
      </c>
      <c r="J50" s="191"/>
      <c r="K50" s="185" t="s">
        <v>21</v>
      </c>
      <c r="M50" s="182" t="s">
        <v>141</v>
      </c>
      <c r="N50" s="182" t="s">
        <v>139</v>
      </c>
      <c r="O50" s="183" t="s">
        <v>98</v>
      </c>
      <c r="P50" s="184" t="s">
        <v>1169</v>
      </c>
      <c r="Q50" s="182" t="s">
        <v>21</v>
      </c>
      <c r="R50" s="185" t="s">
        <v>478</v>
      </c>
      <c r="S50" s="182">
        <v>11</v>
      </c>
      <c r="T50" s="182">
        <v>10</v>
      </c>
      <c r="U50" s="182">
        <v>12</v>
      </c>
      <c r="W50" s="182" t="s">
        <v>141</v>
      </c>
      <c r="X50" s="182" t="s">
        <v>139</v>
      </c>
      <c r="Y50" s="183" t="s">
        <v>98</v>
      </c>
      <c r="Z50" s="184" t="s">
        <v>1169</v>
      </c>
      <c r="AA50" s="182" t="s">
        <v>21</v>
      </c>
      <c r="AB50" s="185">
        <v>0.81659999999999999</v>
      </c>
      <c r="AC50" s="182" t="s">
        <v>1170</v>
      </c>
      <c r="AD50" s="312">
        <v>9.5260548611111107E-2</v>
      </c>
      <c r="AE50" s="185">
        <v>11</v>
      </c>
      <c r="AF50" s="182" t="s">
        <v>1171</v>
      </c>
      <c r="AG50" s="312">
        <v>0.10600677777777778</v>
      </c>
      <c r="AH50" s="185">
        <v>10</v>
      </c>
      <c r="AI50" s="182" t="s">
        <v>1172</v>
      </c>
      <c r="AJ50" s="312">
        <v>0.14306567361111111</v>
      </c>
      <c r="AK50" s="185">
        <v>12</v>
      </c>
      <c r="AL50" s="182" t="s">
        <v>478</v>
      </c>
      <c r="AM50" s="182" t="s">
        <v>478</v>
      </c>
    </row>
    <row r="51" spans="1:39" x14ac:dyDescent="0.2">
      <c r="A51" s="18">
        <v>49</v>
      </c>
      <c r="B51" s="178" t="s">
        <v>429</v>
      </c>
      <c r="C51" s="66" t="s">
        <v>430</v>
      </c>
      <c r="D51" s="179" t="s">
        <v>431</v>
      </c>
      <c r="F51" s="60">
        <v>5</v>
      </c>
      <c r="G51" s="180" t="s">
        <v>174</v>
      </c>
      <c r="H51" s="51" t="s">
        <v>106</v>
      </c>
      <c r="I51" s="181">
        <f>IF(OR(H51="DSQ",H51="RAF",H51="DNC",H51="DPG"),0,IF(OR(H51="DNS",H51="DNF"),100*(($F51-$F51+1)/$F51)+50*(LOG($F51/$F51)),100*(($F51-H51+1)/$F51)+50*(LOG($F51/H51))))</f>
        <v>20</v>
      </c>
      <c r="J51" s="191"/>
      <c r="K51" s="185" t="s">
        <v>21</v>
      </c>
      <c r="M51" s="182" t="s">
        <v>127</v>
      </c>
      <c r="N51" s="182" t="s">
        <v>80</v>
      </c>
      <c r="O51" s="183" t="s">
        <v>39</v>
      </c>
      <c r="P51" s="184" t="s">
        <v>470</v>
      </c>
      <c r="Q51" s="182" t="s">
        <v>21</v>
      </c>
      <c r="R51" s="185" t="s">
        <v>1105</v>
      </c>
      <c r="S51" s="182">
        <v>12</v>
      </c>
      <c r="T51" s="182" t="s">
        <v>16</v>
      </c>
      <c r="U51" s="182">
        <v>11</v>
      </c>
      <c r="W51" s="182" t="s">
        <v>127</v>
      </c>
      <c r="X51" s="182" t="s">
        <v>80</v>
      </c>
      <c r="Y51" s="183" t="s">
        <v>39</v>
      </c>
      <c r="Z51" s="184" t="s">
        <v>470</v>
      </c>
      <c r="AA51" s="182" t="s">
        <v>21</v>
      </c>
      <c r="AB51" s="185">
        <v>0.81840000000000002</v>
      </c>
      <c r="AC51" s="182" t="s">
        <v>1173</v>
      </c>
      <c r="AD51" s="312">
        <v>9.7450222222222216E-2</v>
      </c>
      <c r="AE51" s="185">
        <v>12</v>
      </c>
      <c r="AF51" s="182" t="s">
        <v>417</v>
      </c>
      <c r="AG51" s="312"/>
      <c r="AH51" s="185" t="s">
        <v>16</v>
      </c>
      <c r="AI51" s="182" t="s">
        <v>1174</v>
      </c>
      <c r="AJ51" s="312">
        <v>0.14016047222222222</v>
      </c>
      <c r="AK51" s="185">
        <v>11</v>
      </c>
      <c r="AL51" s="182" t="s">
        <v>1105</v>
      </c>
      <c r="AM51" s="182" t="s">
        <v>1105</v>
      </c>
    </row>
    <row r="52" spans="1:39" x14ac:dyDescent="0.2">
      <c r="A52" s="18">
        <v>50</v>
      </c>
      <c r="B52" s="178" t="s">
        <v>1100</v>
      </c>
      <c r="C52" s="53" t="s">
        <v>855</v>
      </c>
      <c r="D52" s="179" t="s">
        <v>1101</v>
      </c>
      <c r="F52" s="60">
        <v>12</v>
      </c>
      <c r="G52" s="180" t="s">
        <v>33</v>
      </c>
      <c r="H52" s="51" t="s">
        <v>141</v>
      </c>
      <c r="I52" s="181">
        <f>IF(OR(H52="DSQ",H52="RAF",H52="DNC",H52="DPG"),0,IF(OR(H52="DNS",H52="DNF"),100*(($F52-$F52+1)/$F52)+50*(LOG($F52/$F52)),100*(($F52-H52+1)/$F52)+50*(LOG($F52/H52))))</f>
        <v>18.556094711136652</v>
      </c>
      <c r="J52" s="191"/>
      <c r="K52" s="185" t="s">
        <v>21</v>
      </c>
      <c r="M52" s="182" t="s">
        <v>140</v>
      </c>
      <c r="N52" s="182" t="s">
        <v>1175</v>
      </c>
      <c r="O52" s="183" t="s">
        <v>472</v>
      </c>
      <c r="P52" s="184" t="s">
        <v>473</v>
      </c>
      <c r="Q52" s="182" t="s">
        <v>21</v>
      </c>
      <c r="R52" s="185" t="s">
        <v>484</v>
      </c>
      <c r="S52" s="182">
        <v>13</v>
      </c>
      <c r="T52" s="182" t="s">
        <v>16</v>
      </c>
      <c r="U52" s="182" t="s">
        <v>17</v>
      </c>
      <c r="W52" s="182" t="s">
        <v>140</v>
      </c>
      <c r="X52" s="182" t="s">
        <v>1175</v>
      </c>
      <c r="Y52" s="183" t="s">
        <v>472</v>
      </c>
      <c r="Z52" s="184" t="s">
        <v>473</v>
      </c>
      <c r="AA52" s="182" t="s">
        <v>21</v>
      </c>
      <c r="AB52" s="185">
        <v>0.82350000000000001</v>
      </c>
      <c r="AC52" s="182" t="s">
        <v>1176</v>
      </c>
      <c r="AD52" s="312">
        <v>0.1227815625</v>
      </c>
      <c r="AE52" s="185">
        <v>13</v>
      </c>
      <c r="AF52" s="182" t="s">
        <v>417</v>
      </c>
      <c r="AG52" s="312"/>
      <c r="AH52" s="185" t="s">
        <v>16</v>
      </c>
      <c r="AI52" s="182" t="s">
        <v>417</v>
      </c>
      <c r="AJ52" s="312"/>
      <c r="AK52" s="185" t="s">
        <v>17</v>
      </c>
      <c r="AL52" s="182" t="s">
        <v>484</v>
      </c>
      <c r="AM52" s="182" t="s">
        <v>484</v>
      </c>
    </row>
    <row r="53" spans="1:39" x14ac:dyDescent="0.2">
      <c r="A53" s="18">
        <v>51</v>
      </c>
      <c r="B53" s="178" t="s">
        <v>80</v>
      </c>
      <c r="C53" s="53" t="s">
        <v>39</v>
      </c>
      <c r="D53" s="179" t="s">
        <v>470</v>
      </c>
      <c r="F53" s="60">
        <v>13</v>
      </c>
      <c r="G53" s="180" t="s">
        <v>21</v>
      </c>
      <c r="H53" s="51" t="s">
        <v>127</v>
      </c>
      <c r="I53" s="181">
        <f>IF(OR(H53="DSQ",H53="RAF",H53="DNC",H53="DPG"),0,IF(OR(H53="DNS",H53="DNF"),100*(($F53-$F53+1)/$F53)+50*(LOG($F53/$F53)),100*(($F53-H53+1)/$F53)+50*(LOG($F53/H53))))</f>
        <v>17.122720697575982</v>
      </c>
      <c r="J53" s="191"/>
      <c r="K53" s="189" t="s">
        <v>174</v>
      </c>
      <c r="M53" s="186" t="s">
        <v>102</v>
      </c>
      <c r="N53" s="186" t="s">
        <v>423</v>
      </c>
      <c r="O53" s="187" t="s">
        <v>54</v>
      </c>
      <c r="P53" s="188" t="s">
        <v>424</v>
      </c>
      <c r="Q53" s="186" t="s">
        <v>174</v>
      </c>
      <c r="R53" s="189" t="s">
        <v>107</v>
      </c>
      <c r="S53" s="186" t="s">
        <v>102</v>
      </c>
      <c r="T53" s="186" t="s">
        <v>104</v>
      </c>
      <c r="U53" s="186" t="s">
        <v>103</v>
      </c>
      <c r="W53" s="186" t="s">
        <v>102</v>
      </c>
      <c r="X53" s="186" t="s">
        <v>423</v>
      </c>
      <c r="Y53" s="187" t="s">
        <v>54</v>
      </c>
      <c r="Z53" s="188" t="s">
        <v>424</v>
      </c>
      <c r="AA53" s="186" t="s">
        <v>174</v>
      </c>
      <c r="AB53" s="189">
        <v>0.97270000000000001</v>
      </c>
      <c r="AC53" s="186" t="s">
        <v>1177</v>
      </c>
      <c r="AD53" s="311">
        <v>8.1891432870370373E-2</v>
      </c>
      <c r="AE53" s="189" t="s">
        <v>102</v>
      </c>
      <c r="AF53" s="186" t="s">
        <v>1178</v>
      </c>
      <c r="AG53" s="311">
        <v>9.9251425925925923E-2</v>
      </c>
      <c r="AH53" s="189" t="s">
        <v>104</v>
      </c>
      <c r="AI53" s="186" t="s">
        <v>1179</v>
      </c>
      <c r="AJ53" s="311">
        <v>0.11632996643518519</v>
      </c>
      <c r="AK53" s="189" t="s">
        <v>103</v>
      </c>
      <c r="AL53" s="186" t="s">
        <v>107</v>
      </c>
      <c r="AM53" s="186" t="s">
        <v>107</v>
      </c>
    </row>
    <row r="54" spans="1:39" x14ac:dyDescent="0.2">
      <c r="A54" s="18">
        <v>52</v>
      </c>
      <c r="B54" s="178" t="s">
        <v>1058</v>
      </c>
      <c r="C54" s="66" t="s">
        <v>1059</v>
      </c>
      <c r="D54" s="179" t="s">
        <v>1060</v>
      </c>
      <c r="F54" s="60">
        <v>7</v>
      </c>
      <c r="G54" s="180" t="s">
        <v>23</v>
      </c>
      <c r="H54" s="51" t="s">
        <v>108</v>
      </c>
      <c r="I54" s="181">
        <f>IF(OR(H54="DSQ",H54="RAF",H54="DNC",H54="DPG"),0,IF(OR(H54="DNS",H54="DNF"),100*(($F54-$F54+1)/$F54)+50*(LOG($F54/$F54)),100*(($F54-H54+1)/$F54)+50*(LOG($F54/H54))))</f>
        <v>14.285714285714285</v>
      </c>
      <c r="J54" s="191"/>
      <c r="K54" s="189" t="s">
        <v>174</v>
      </c>
      <c r="M54" s="186" t="s">
        <v>103</v>
      </c>
      <c r="N54" s="186" t="s">
        <v>199</v>
      </c>
      <c r="O54" s="187" t="s">
        <v>426</v>
      </c>
      <c r="P54" s="188" t="s">
        <v>427</v>
      </c>
      <c r="Q54" s="186" t="s">
        <v>174</v>
      </c>
      <c r="R54" s="189" t="s">
        <v>108</v>
      </c>
      <c r="S54" s="186" t="s">
        <v>105</v>
      </c>
      <c r="T54" s="186" t="s">
        <v>103</v>
      </c>
      <c r="U54" s="186" t="s">
        <v>102</v>
      </c>
      <c r="W54" s="186" t="s">
        <v>103</v>
      </c>
      <c r="X54" s="186" t="s">
        <v>199</v>
      </c>
      <c r="Y54" s="187" t="s">
        <v>426</v>
      </c>
      <c r="Z54" s="188" t="s">
        <v>427</v>
      </c>
      <c r="AA54" s="186" t="s">
        <v>174</v>
      </c>
      <c r="AB54" s="189">
        <v>0.92230000000000001</v>
      </c>
      <c r="AC54" s="186" t="s">
        <v>1180</v>
      </c>
      <c r="AD54" s="311">
        <v>8.4362695601851848E-2</v>
      </c>
      <c r="AE54" s="189" t="s">
        <v>105</v>
      </c>
      <c r="AF54" s="186" t="s">
        <v>1181</v>
      </c>
      <c r="AG54" s="311">
        <v>9.9136575231481491E-2</v>
      </c>
      <c r="AH54" s="189" t="s">
        <v>103</v>
      </c>
      <c r="AI54" s="186" t="s">
        <v>1182</v>
      </c>
      <c r="AJ54" s="311">
        <v>0.11304579861111111</v>
      </c>
      <c r="AK54" s="189" t="s">
        <v>102</v>
      </c>
      <c r="AL54" s="186" t="s">
        <v>108</v>
      </c>
      <c r="AM54" s="186" t="s">
        <v>108</v>
      </c>
    </row>
    <row r="55" spans="1:39" x14ac:dyDescent="0.2">
      <c r="A55" s="18">
        <v>53</v>
      </c>
      <c r="B55" s="178" t="s">
        <v>102</v>
      </c>
      <c r="C55" s="53" t="s">
        <v>467</v>
      </c>
      <c r="D55" s="179" t="s">
        <v>468</v>
      </c>
      <c r="F55" s="60">
        <v>8</v>
      </c>
      <c r="G55" s="180" t="s">
        <v>34</v>
      </c>
      <c r="H55" s="51" t="s">
        <v>124</v>
      </c>
      <c r="I55" s="181">
        <f>IF(OR(H55="DSQ",H55="RAF",H55="DNC",H55="DPG"),0,IF(OR(H55="DNS",H55="DNF"),100*(($F55-$F55+1)/$F55)+50*(LOG($F55/$F55)),100*(($F55-H55+1)/$F55)+50*(LOG($F55/H55))))</f>
        <v>12.5</v>
      </c>
      <c r="J55" s="191"/>
      <c r="K55" s="189" t="s">
        <v>174</v>
      </c>
      <c r="M55" s="186" t="s">
        <v>104</v>
      </c>
      <c r="N55" s="186" t="s">
        <v>197</v>
      </c>
      <c r="O55" s="187" t="s">
        <v>198</v>
      </c>
      <c r="P55" s="188" t="s">
        <v>1183</v>
      </c>
      <c r="Q55" s="186" t="s">
        <v>174</v>
      </c>
      <c r="R55" s="189" t="s">
        <v>108</v>
      </c>
      <c r="S55" s="186" t="s">
        <v>103</v>
      </c>
      <c r="T55" s="186" t="s">
        <v>102</v>
      </c>
      <c r="U55" s="186" t="s">
        <v>105</v>
      </c>
      <c r="W55" s="186" t="s">
        <v>104</v>
      </c>
      <c r="X55" s="186" t="s">
        <v>197</v>
      </c>
      <c r="Y55" s="187" t="s">
        <v>198</v>
      </c>
      <c r="Z55" s="188" t="s">
        <v>1183</v>
      </c>
      <c r="AA55" s="186" t="s">
        <v>174</v>
      </c>
      <c r="AB55" s="189">
        <v>1.0289999999999999</v>
      </c>
      <c r="AC55" s="186" t="s">
        <v>1184</v>
      </c>
      <c r="AD55" s="311">
        <v>8.27011111111111E-2</v>
      </c>
      <c r="AE55" s="189" t="s">
        <v>103</v>
      </c>
      <c r="AF55" s="186" t="s">
        <v>1185</v>
      </c>
      <c r="AG55" s="311">
        <v>9.7552534722222223E-2</v>
      </c>
      <c r="AH55" s="189" t="s">
        <v>102</v>
      </c>
      <c r="AI55" s="186" t="s">
        <v>1186</v>
      </c>
      <c r="AJ55" s="311">
        <v>0.12288451388888888</v>
      </c>
      <c r="AK55" s="189" t="s">
        <v>105</v>
      </c>
      <c r="AL55" s="186" t="s">
        <v>108</v>
      </c>
      <c r="AM55" s="186" t="s">
        <v>108</v>
      </c>
    </row>
    <row r="56" spans="1:39" x14ac:dyDescent="0.2">
      <c r="A56" s="18">
        <v>54</v>
      </c>
      <c r="B56" s="178">
        <v>505</v>
      </c>
      <c r="C56" s="66" t="s">
        <v>990</v>
      </c>
      <c r="D56" s="179" t="s">
        <v>998</v>
      </c>
      <c r="F56" s="60">
        <v>12</v>
      </c>
      <c r="G56" s="180" t="s">
        <v>33</v>
      </c>
      <c r="H56" s="51" t="s">
        <v>127</v>
      </c>
      <c r="I56" s="181">
        <f>IF(OR(H56="DSQ",H56="RAF",H56="DNC",H56="DPG"),0,IF(OR(H56="DNS",H56="DNF"),100*(($F56-$F56+1)/$F56)+50*(LOG($F56/$F56)),100*(($F56-H56+1)/$F56)+50*(LOG($F56/H56))))</f>
        <v>8.3333333333333321</v>
      </c>
      <c r="J56" s="191"/>
      <c r="K56" s="189" t="s">
        <v>174</v>
      </c>
      <c r="M56" s="186" t="s">
        <v>105</v>
      </c>
      <c r="N56" s="186" t="s">
        <v>433</v>
      </c>
      <c r="O56" s="187" t="s">
        <v>138</v>
      </c>
      <c r="P56" s="188" t="s">
        <v>434</v>
      </c>
      <c r="Q56" s="186" t="s">
        <v>174</v>
      </c>
      <c r="R56" s="189" t="s">
        <v>141</v>
      </c>
      <c r="S56" s="186" t="s">
        <v>104</v>
      </c>
      <c r="T56" s="186" t="s">
        <v>106</v>
      </c>
      <c r="U56" s="186" t="s">
        <v>104</v>
      </c>
      <c r="W56" s="186" t="s">
        <v>105</v>
      </c>
      <c r="X56" s="186" t="s">
        <v>433</v>
      </c>
      <c r="Y56" s="187" t="s">
        <v>138</v>
      </c>
      <c r="Z56" s="188" t="s">
        <v>434</v>
      </c>
      <c r="AA56" s="186" t="s">
        <v>174</v>
      </c>
      <c r="AB56" s="189">
        <v>0.94069999999999998</v>
      </c>
      <c r="AC56" s="186" t="s">
        <v>1187</v>
      </c>
      <c r="AD56" s="311">
        <v>8.292096296296296E-2</v>
      </c>
      <c r="AE56" s="189" t="s">
        <v>104</v>
      </c>
      <c r="AF56" s="186" t="s">
        <v>1188</v>
      </c>
      <c r="AG56" s="311">
        <v>0.10360765277777777</v>
      </c>
      <c r="AH56" s="189" t="s">
        <v>106</v>
      </c>
      <c r="AI56" s="186" t="s">
        <v>1189</v>
      </c>
      <c r="AJ56" s="311">
        <v>0.11961261805555555</v>
      </c>
      <c r="AK56" s="189" t="s">
        <v>104</v>
      </c>
      <c r="AL56" s="186" t="s">
        <v>141</v>
      </c>
      <c r="AM56" s="186" t="s">
        <v>141</v>
      </c>
    </row>
    <row r="57" spans="1:39" x14ac:dyDescent="0.2">
      <c r="A57" s="18">
        <v>55</v>
      </c>
      <c r="B57" s="178" t="s">
        <v>1175</v>
      </c>
      <c r="C57" s="66" t="s">
        <v>472</v>
      </c>
      <c r="D57" s="179" t="s">
        <v>473</v>
      </c>
      <c r="F57" s="60">
        <v>13</v>
      </c>
      <c r="G57" s="180" t="s">
        <v>21</v>
      </c>
      <c r="H57" s="51" t="s">
        <v>140</v>
      </c>
      <c r="I57" s="181">
        <f>IF(OR(H57="DSQ",H57="RAF",H57="DNC",H57="DPG"),0,IF(OR(H57="DNS",H57="DNF"),100*(($F57-$F57+1)/$F57)+50*(LOG($F57/$F57)),100*(($F57-H57+1)/$F57)+50*(LOG($F57/H57))))</f>
        <v>7.6923076923076925</v>
      </c>
      <c r="J57" s="191"/>
      <c r="K57" s="189" t="s">
        <v>174</v>
      </c>
      <c r="M57" s="186" t="s">
        <v>106</v>
      </c>
      <c r="N57" s="186" t="s">
        <v>429</v>
      </c>
      <c r="O57" s="187" t="s">
        <v>430</v>
      </c>
      <c r="P57" s="188" t="s">
        <v>431</v>
      </c>
      <c r="Q57" s="186" t="s">
        <v>174</v>
      </c>
      <c r="R57" s="189" t="s">
        <v>128</v>
      </c>
      <c r="S57" s="186" t="s">
        <v>106</v>
      </c>
      <c r="T57" s="186" t="s">
        <v>105</v>
      </c>
      <c r="U57" s="186" t="s">
        <v>106</v>
      </c>
      <c r="W57" s="186" t="s">
        <v>106</v>
      </c>
      <c r="X57" s="186" t="s">
        <v>429</v>
      </c>
      <c r="Y57" s="187" t="s">
        <v>430</v>
      </c>
      <c r="Z57" s="188" t="s">
        <v>431</v>
      </c>
      <c r="AA57" s="186" t="s">
        <v>174</v>
      </c>
      <c r="AB57" s="189">
        <v>1.1971000000000001</v>
      </c>
      <c r="AC57" s="186" t="s">
        <v>1190</v>
      </c>
      <c r="AD57" s="311">
        <v>8.8466244212962966E-2</v>
      </c>
      <c r="AE57" s="189" t="s">
        <v>106</v>
      </c>
      <c r="AF57" s="186" t="s">
        <v>463</v>
      </c>
      <c r="AG57" s="311">
        <v>0.10076977199074073</v>
      </c>
      <c r="AH57" s="189" t="s">
        <v>105</v>
      </c>
      <c r="AI57" s="186" t="s">
        <v>1191</v>
      </c>
      <c r="AJ57" s="311">
        <v>0.13190268518518519</v>
      </c>
      <c r="AK57" s="189" t="s">
        <v>106</v>
      </c>
      <c r="AL57" s="186" t="s">
        <v>128</v>
      </c>
      <c r="AM57" s="186" t="s">
        <v>128</v>
      </c>
    </row>
    <row r="58" spans="1:39" x14ac:dyDescent="0.2">
      <c r="I58"/>
      <c r="J58"/>
      <c r="K58"/>
      <c r="M58"/>
      <c r="N58"/>
      <c r="Q58"/>
      <c r="R58" s="44"/>
    </row>
    <row r="59" spans="1:39" x14ac:dyDescent="0.2">
      <c r="I59"/>
      <c r="J59"/>
      <c r="K59"/>
      <c r="M59"/>
      <c r="N59"/>
      <c r="Q59"/>
      <c r="R59" s="44"/>
    </row>
    <row r="60" spans="1:39" x14ac:dyDescent="0.2">
      <c r="I60"/>
      <c r="J60"/>
      <c r="K60"/>
      <c r="M60"/>
      <c r="N60"/>
      <c r="Q60"/>
      <c r="R60" s="44"/>
    </row>
    <row r="61" spans="1:39" x14ac:dyDescent="0.2">
      <c r="I61"/>
      <c r="J61"/>
      <c r="K61"/>
      <c r="M61"/>
      <c r="N61"/>
      <c r="Q61"/>
      <c r="R61" s="44"/>
    </row>
    <row r="62" spans="1:39" x14ac:dyDescent="0.2">
      <c r="I62"/>
      <c r="J62"/>
      <c r="K62"/>
      <c r="M62"/>
      <c r="N62"/>
      <c r="Q62"/>
      <c r="R62" s="44"/>
    </row>
    <row r="63" spans="1:39" x14ac:dyDescent="0.2">
      <c r="I63"/>
      <c r="J63"/>
      <c r="K63"/>
      <c r="M63"/>
      <c r="N63"/>
      <c r="Q63"/>
      <c r="R63" s="44"/>
    </row>
    <row r="64" spans="1:39" x14ac:dyDescent="0.2">
      <c r="I64"/>
      <c r="J64"/>
      <c r="K64"/>
      <c r="M64"/>
      <c r="N64"/>
      <c r="Q64"/>
      <c r="R64" s="44"/>
    </row>
    <row r="65" spans="9:18" x14ac:dyDescent="0.2">
      <c r="I65"/>
      <c r="J65"/>
      <c r="K65"/>
      <c r="M65"/>
      <c r="N65"/>
      <c r="Q65"/>
      <c r="R65" s="44"/>
    </row>
    <row r="66" spans="9:18" x14ac:dyDescent="0.2">
      <c r="I66"/>
      <c r="J66"/>
      <c r="K66"/>
      <c r="M66"/>
      <c r="N66"/>
      <c r="Q66"/>
      <c r="R66" s="44"/>
    </row>
    <row r="67" spans="9:18" x14ac:dyDescent="0.2">
      <c r="I67"/>
      <c r="J67"/>
      <c r="K67"/>
      <c r="M67"/>
      <c r="N67"/>
      <c r="Q67"/>
      <c r="R67" s="44"/>
    </row>
    <row r="68" spans="9:18" x14ac:dyDescent="0.2">
      <c r="I68"/>
      <c r="J68"/>
      <c r="K68"/>
      <c r="M68"/>
      <c r="N68"/>
      <c r="Q68"/>
      <c r="R68" s="44"/>
    </row>
    <row r="69" spans="9:18" x14ac:dyDescent="0.2">
      <c r="I69"/>
      <c r="J69"/>
      <c r="K69"/>
      <c r="M69"/>
      <c r="N69"/>
      <c r="Q69"/>
      <c r="R69" s="44"/>
    </row>
    <row r="70" spans="9:18" x14ac:dyDescent="0.2">
      <c r="I70"/>
      <c r="J70"/>
      <c r="K70"/>
      <c r="M70"/>
      <c r="N70"/>
      <c r="Q70"/>
      <c r="R70" s="44"/>
    </row>
    <row r="71" spans="9:18" x14ac:dyDescent="0.2">
      <c r="I71"/>
      <c r="J71"/>
      <c r="K71"/>
      <c r="M71"/>
      <c r="N71"/>
      <c r="Q71"/>
      <c r="R71" s="44"/>
    </row>
    <row r="72" spans="9:18" x14ac:dyDescent="0.2">
      <c r="I72"/>
      <c r="J72"/>
      <c r="K72"/>
      <c r="M72"/>
      <c r="N72"/>
      <c r="Q72"/>
      <c r="R72" s="44"/>
    </row>
    <row r="73" spans="9:18" x14ac:dyDescent="0.2">
      <c r="I73"/>
      <c r="J73"/>
      <c r="K73"/>
      <c r="M73"/>
      <c r="N73"/>
      <c r="Q73"/>
      <c r="R73" s="44"/>
    </row>
    <row r="74" spans="9:18" x14ac:dyDescent="0.2">
      <c r="I74"/>
      <c r="J74"/>
      <c r="K74"/>
      <c r="M74"/>
      <c r="N74"/>
      <c r="Q74"/>
      <c r="R74" s="44"/>
    </row>
    <row r="75" spans="9:18" x14ac:dyDescent="0.2">
      <c r="I75"/>
      <c r="J75"/>
      <c r="K75"/>
      <c r="M75"/>
      <c r="N75"/>
      <c r="Q75"/>
      <c r="R75" s="44"/>
    </row>
    <row r="76" spans="9:18" x14ac:dyDescent="0.2">
      <c r="I76"/>
      <c r="J76"/>
      <c r="K76"/>
      <c r="M76"/>
      <c r="N76"/>
      <c r="Q76"/>
      <c r="R76" s="44"/>
    </row>
    <row r="77" spans="9:18" x14ac:dyDescent="0.2">
      <c r="I77"/>
      <c r="J77"/>
      <c r="K77"/>
      <c r="M77"/>
      <c r="N77"/>
      <c r="Q77"/>
      <c r="R77" s="44"/>
    </row>
    <row r="78" spans="9:18" x14ac:dyDescent="0.2">
      <c r="I78"/>
      <c r="J78"/>
      <c r="K78"/>
      <c r="M78"/>
      <c r="N78"/>
      <c r="Q78"/>
      <c r="R78" s="44"/>
    </row>
    <row r="79" spans="9:18" x14ac:dyDescent="0.2">
      <c r="I79"/>
      <c r="J79"/>
      <c r="K79"/>
      <c r="M79"/>
      <c r="N79"/>
      <c r="Q79"/>
      <c r="R79" s="44"/>
    </row>
    <row r="80" spans="9:18" x14ac:dyDescent="0.2">
      <c r="I80"/>
      <c r="J80"/>
      <c r="K80"/>
      <c r="M80"/>
      <c r="N80"/>
      <c r="Q80"/>
      <c r="R80" s="44"/>
    </row>
    <row r="81" spans="9:18" x14ac:dyDescent="0.2">
      <c r="I81"/>
      <c r="J81"/>
      <c r="K81"/>
      <c r="M81"/>
      <c r="N81"/>
      <c r="Q81"/>
      <c r="R81" s="44"/>
    </row>
    <row r="82" spans="9:18" x14ac:dyDescent="0.2">
      <c r="I82"/>
      <c r="J82"/>
      <c r="K82"/>
      <c r="M82"/>
      <c r="N82"/>
      <c r="Q82"/>
      <c r="R82" s="44"/>
    </row>
    <row r="83" spans="9:18" x14ac:dyDescent="0.2">
      <c r="I83"/>
      <c r="J83"/>
      <c r="K83"/>
      <c r="M83"/>
      <c r="N83"/>
      <c r="Q83"/>
      <c r="R83" s="44"/>
    </row>
    <row r="84" spans="9:18" x14ac:dyDescent="0.2">
      <c r="I84"/>
      <c r="J84"/>
      <c r="K84"/>
      <c r="M84"/>
      <c r="N84"/>
      <c r="Q84"/>
      <c r="R84" s="44"/>
    </row>
    <row r="85" spans="9:18" x14ac:dyDescent="0.2">
      <c r="I85"/>
      <c r="J85"/>
      <c r="K85"/>
      <c r="M85"/>
      <c r="N85"/>
      <c r="Q85"/>
      <c r="R85" s="44"/>
    </row>
    <row r="86" spans="9:18" x14ac:dyDescent="0.2">
      <c r="I86"/>
      <c r="J86"/>
      <c r="K86"/>
      <c r="M86"/>
      <c r="N86"/>
      <c r="Q86"/>
      <c r="R86" s="44"/>
    </row>
    <row r="87" spans="9:18" x14ac:dyDescent="0.2">
      <c r="I87"/>
      <c r="J87"/>
      <c r="K87"/>
      <c r="M87"/>
      <c r="N87"/>
      <c r="Q87"/>
      <c r="R87" s="44"/>
    </row>
    <row r="88" spans="9:18" x14ac:dyDescent="0.2">
      <c r="I88"/>
      <c r="J88"/>
      <c r="K88"/>
      <c r="M88"/>
      <c r="N88"/>
      <c r="Q88"/>
      <c r="R88" s="44"/>
    </row>
    <row r="89" spans="9:18" x14ac:dyDescent="0.2">
      <c r="I89"/>
      <c r="J89"/>
      <c r="K89"/>
      <c r="M89"/>
      <c r="N89"/>
      <c r="Q89"/>
      <c r="R89" s="44"/>
    </row>
    <row r="90" spans="9:18" x14ac:dyDescent="0.2">
      <c r="I90"/>
      <c r="J90"/>
      <c r="K90"/>
      <c r="M90"/>
      <c r="N90"/>
      <c r="Q90"/>
      <c r="R90" s="44"/>
    </row>
    <row r="91" spans="9:18" x14ac:dyDescent="0.2">
      <c r="I91"/>
      <c r="J91"/>
      <c r="K91"/>
      <c r="M91"/>
      <c r="N91"/>
      <c r="Q91"/>
      <c r="R91" s="44"/>
    </row>
    <row r="92" spans="9:18" x14ac:dyDescent="0.2">
      <c r="I92"/>
      <c r="J92"/>
      <c r="K92"/>
      <c r="M92"/>
      <c r="N92"/>
      <c r="Q92"/>
      <c r="R92" s="44"/>
    </row>
    <row r="93" spans="9:18" x14ac:dyDescent="0.2">
      <c r="I93"/>
      <c r="J93"/>
      <c r="K93"/>
      <c r="M93"/>
      <c r="N93"/>
      <c r="Q93"/>
      <c r="R93" s="44"/>
    </row>
    <row r="94" spans="9:18" x14ac:dyDescent="0.2">
      <c r="I94"/>
      <c r="J94"/>
      <c r="K94"/>
      <c r="M94"/>
      <c r="N94"/>
      <c r="Q94"/>
      <c r="R94" s="44"/>
    </row>
    <row r="95" spans="9:18" x14ac:dyDescent="0.2">
      <c r="I95"/>
      <c r="J95"/>
      <c r="K95"/>
      <c r="M95"/>
      <c r="N95"/>
      <c r="Q95"/>
      <c r="R95" s="44"/>
    </row>
    <row r="96" spans="9:18" x14ac:dyDescent="0.2">
      <c r="I96"/>
      <c r="J96"/>
      <c r="K96"/>
      <c r="M96"/>
      <c r="N96"/>
      <c r="Q96"/>
      <c r="R96" s="44"/>
    </row>
    <row r="97" spans="9:18" x14ac:dyDescent="0.2">
      <c r="I97"/>
      <c r="J97"/>
      <c r="K97"/>
      <c r="M97"/>
      <c r="N97"/>
      <c r="Q97"/>
      <c r="R97" s="44"/>
    </row>
    <row r="98" spans="9:18" x14ac:dyDescent="0.2">
      <c r="I98"/>
      <c r="J98"/>
      <c r="K98"/>
      <c r="M98"/>
      <c r="N98"/>
      <c r="Q98"/>
      <c r="R98" s="44"/>
    </row>
    <row r="99" spans="9:18" x14ac:dyDescent="0.2">
      <c r="I99"/>
      <c r="J99"/>
      <c r="K99"/>
      <c r="M99"/>
      <c r="N99"/>
      <c r="Q99"/>
      <c r="R99" s="44"/>
    </row>
    <row r="100" spans="9:18" x14ac:dyDescent="0.2">
      <c r="I100"/>
      <c r="J100"/>
      <c r="K100"/>
      <c r="M100"/>
      <c r="N100"/>
      <c r="Q100"/>
      <c r="R100" s="44"/>
    </row>
    <row r="101" spans="9:18" x14ac:dyDescent="0.2">
      <c r="I101"/>
      <c r="J101"/>
      <c r="K101"/>
      <c r="M101"/>
      <c r="N101"/>
      <c r="Q101"/>
      <c r="R101" s="44"/>
    </row>
    <row r="102" spans="9:18" x14ac:dyDescent="0.2">
      <c r="I102"/>
      <c r="J102"/>
      <c r="K102"/>
      <c r="M102"/>
      <c r="N102"/>
      <c r="Q102"/>
      <c r="R102" s="44"/>
    </row>
    <row r="103" spans="9:18" x14ac:dyDescent="0.2">
      <c r="I103"/>
      <c r="J103"/>
      <c r="K103"/>
      <c r="M103"/>
      <c r="N103"/>
      <c r="Q103"/>
      <c r="R103" s="44"/>
    </row>
    <row r="104" spans="9:18" x14ac:dyDescent="0.2">
      <c r="I104"/>
      <c r="J104"/>
      <c r="K104"/>
      <c r="M104"/>
      <c r="N104"/>
      <c r="Q104"/>
      <c r="R104" s="44"/>
    </row>
    <row r="105" spans="9:18" x14ac:dyDescent="0.2">
      <c r="I105"/>
      <c r="J105"/>
      <c r="K105"/>
      <c r="M105"/>
      <c r="N105"/>
      <c r="Q105"/>
      <c r="R105" s="44"/>
    </row>
    <row r="106" spans="9:18" x14ac:dyDescent="0.2">
      <c r="I106"/>
      <c r="J106"/>
      <c r="K106"/>
      <c r="M106"/>
      <c r="N106"/>
      <c r="Q106"/>
      <c r="R106" s="44"/>
    </row>
    <row r="107" spans="9:18" x14ac:dyDescent="0.2">
      <c r="I107"/>
      <c r="J107"/>
      <c r="K107"/>
      <c r="M107"/>
      <c r="N107"/>
      <c r="Q107"/>
      <c r="R107" s="44"/>
    </row>
    <row r="108" spans="9:18" x14ac:dyDescent="0.2">
      <c r="I108"/>
      <c r="J108"/>
      <c r="K108"/>
      <c r="M108"/>
      <c r="N108"/>
      <c r="Q108"/>
      <c r="R108" s="44"/>
    </row>
    <row r="109" spans="9:18" x14ac:dyDescent="0.2">
      <c r="I109"/>
      <c r="J109"/>
      <c r="K109"/>
      <c r="M109"/>
      <c r="N109"/>
      <c r="Q109"/>
      <c r="R109" s="44"/>
    </row>
    <row r="110" spans="9:18" x14ac:dyDescent="0.2">
      <c r="I110"/>
      <c r="J110"/>
      <c r="K110"/>
      <c r="M110"/>
      <c r="N110"/>
      <c r="Q110"/>
      <c r="R110" s="44"/>
    </row>
    <row r="111" spans="9:18" x14ac:dyDescent="0.2">
      <c r="I111"/>
      <c r="J111"/>
      <c r="K111"/>
      <c r="M111"/>
      <c r="N111"/>
      <c r="Q111"/>
      <c r="R111" s="44"/>
    </row>
    <row r="112" spans="9:18" x14ac:dyDescent="0.2">
      <c r="I112"/>
      <c r="J112"/>
      <c r="K112"/>
      <c r="M112"/>
      <c r="N112"/>
      <c r="Q112"/>
      <c r="R112" s="44"/>
    </row>
    <row r="113" spans="9:18" x14ac:dyDescent="0.2">
      <c r="I113"/>
      <c r="J113"/>
      <c r="K113"/>
      <c r="M113"/>
      <c r="N113"/>
      <c r="Q113"/>
      <c r="R113" s="44"/>
    </row>
    <row r="114" spans="9:18" x14ac:dyDescent="0.2">
      <c r="I114"/>
      <c r="J114"/>
      <c r="K114"/>
      <c r="M114"/>
      <c r="N114"/>
      <c r="Q114"/>
      <c r="R114" s="44"/>
    </row>
    <row r="115" spans="9:18" x14ac:dyDescent="0.2">
      <c r="I115"/>
      <c r="J115"/>
      <c r="K115"/>
      <c r="M115"/>
      <c r="N115"/>
      <c r="Q115"/>
      <c r="R115" s="44"/>
    </row>
    <row r="116" spans="9:18" x14ac:dyDescent="0.2">
      <c r="I116"/>
      <c r="J116"/>
      <c r="K116"/>
      <c r="N116"/>
      <c r="Q116"/>
      <c r="R116" s="44"/>
    </row>
    <row r="117" spans="9:18" x14ac:dyDescent="0.2">
      <c r="I117"/>
      <c r="J117"/>
      <c r="K117"/>
      <c r="N117"/>
      <c r="Q117"/>
      <c r="R117" s="44"/>
    </row>
    <row r="118" spans="9:18" x14ac:dyDescent="0.2">
      <c r="I118"/>
      <c r="J118"/>
      <c r="K118"/>
      <c r="N118"/>
      <c r="Q118"/>
      <c r="R118" s="44"/>
    </row>
    <row r="119" spans="9:18" x14ac:dyDescent="0.2">
      <c r="I119"/>
      <c r="J119"/>
      <c r="K119"/>
      <c r="N119"/>
      <c r="Q119"/>
      <c r="R119" s="44"/>
    </row>
    <row r="120" spans="9:18" x14ac:dyDescent="0.2">
      <c r="I120"/>
      <c r="J120"/>
      <c r="K120"/>
      <c r="N120"/>
      <c r="Q120"/>
      <c r="R120" s="44"/>
    </row>
    <row r="121" spans="9:18" x14ac:dyDescent="0.2">
      <c r="I121"/>
      <c r="J121"/>
      <c r="K121"/>
      <c r="N121"/>
      <c r="Q121"/>
      <c r="R121" s="44"/>
    </row>
    <row r="122" spans="9:18" x14ac:dyDescent="0.2">
      <c r="I122"/>
      <c r="J122"/>
      <c r="K122"/>
      <c r="N122"/>
      <c r="Q122"/>
      <c r="R122" s="44"/>
    </row>
    <row r="123" spans="9:18" x14ac:dyDescent="0.2">
      <c r="K123"/>
      <c r="L123" s="39"/>
    </row>
    <row r="124" spans="9:18" x14ac:dyDescent="0.2">
      <c r="K124"/>
      <c r="L124" s="39"/>
    </row>
    <row r="125" spans="9:18" x14ac:dyDescent="0.2">
      <c r="K125"/>
      <c r="L125" s="39"/>
    </row>
    <row r="126" spans="9:18" x14ac:dyDescent="0.2">
      <c r="I126"/>
      <c r="J126"/>
      <c r="K126"/>
      <c r="L126" s="39"/>
    </row>
    <row r="127" spans="9:18" x14ac:dyDescent="0.2">
      <c r="I127"/>
      <c r="J127"/>
      <c r="K127"/>
      <c r="L127" s="39"/>
    </row>
    <row r="128" spans="9:18" x14ac:dyDescent="0.2">
      <c r="I128"/>
      <c r="J128"/>
      <c r="K128"/>
      <c r="L128" s="39"/>
    </row>
    <row r="129" spans="11:11" x14ac:dyDescent="0.2">
      <c r="K129"/>
    </row>
    <row r="130" spans="11:11" x14ac:dyDescent="0.2">
      <c r="K130"/>
    </row>
    <row r="131" spans="11:11" x14ac:dyDescent="0.2">
      <c r="K131"/>
    </row>
    <row r="132" spans="11:11" x14ac:dyDescent="0.2">
      <c r="K132"/>
    </row>
    <row r="133" spans="11:11" x14ac:dyDescent="0.2">
      <c r="K133"/>
    </row>
    <row r="134" spans="11:11" x14ac:dyDescent="0.2">
      <c r="K134"/>
    </row>
  </sheetData>
  <sortState xmlns:xlrd2="http://schemas.microsoft.com/office/spreadsheetml/2017/richdata2" ref="B3:I57">
    <sortCondition descending="1" ref="I3:I57"/>
  </sortState>
  <hyperlinks>
    <hyperlink ref="O1" r:id="rId1" location="!/results?classId=BB" xr:uid="{5D4AF151-A927-4D6A-A348-6581DB02CF15}"/>
  </hyperlinks>
  <pageMargins left="0.7" right="0.7" top="0.75" bottom="0.75" header="0.3" footer="0.3"/>
  <ignoredErrors>
    <ignoredError sqref="J3:J9 J10 B58:L59 L27 L3:L9 L10 L11 L12 L13 L14 L15 L16 L17 L18 L19 L20 L21 L22 L23 L24 L25 L26 L36 L28 L29 L30 L31 L32 L33 L34 L35 L43 L37 L38 L39 L40 L41 L42 L44 L45 L46 L47 L48 L49 L50 L51 L52 L53 L54 L55 L56 L57 J27 J11 J12 J13 J14 J15 J16 J17 J18 J19 J20 J21 J22 J23 J24 J25 J26 J36 J28 J29 J30 J31 J32 J33 J34 J35 J43 J37 J38 J39 J40 J41 J42 J44 J45 J46 J47 J48 J49 J50 J51 J52 J53 J54 J55 J56 J57 R7:AD57 AE7:AE57 AE3:AM6 AF7:AM57 H3:H57"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DBD67-D0DC-4331-A9B2-60099FA0A7BA}">
  <dimension ref="A1:AN170"/>
  <sheetViews>
    <sheetView topLeftCell="A31" zoomScale="90" zoomScaleNormal="90" workbookViewId="0">
      <selection activeCell="G3" sqref="G3:I75"/>
    </sheetView>
  </sheetViews>
  <sheetFormatPr baseColWidth="10" defaultColWidth="11.5703125" defaultRowHeight="12.75" x14ac:dyDescent="0.2"/>
  <cols>
    <col min="1" max="1" width="5.5703125" style="1" customWidth="1"/>
    <col min="2" max="2" width="11.85546875" style="17" customWidth="1"/>
    <col min="3" max="3" width="23.28515625" style="17" bestFit="1" customWidth="1"/>
    <col min="4" max="4" width="30.140625" style="67" bestFit="1" customWidth="1"/>
    <col min="5" max="5" width="0.85546875" style="17" customWidth="1"/>
    <col min="6" max="6" width="7.28515625" style="83" bestFit="1" customWidth="1"/>
    <col min="7" max="7" width="6.5703125" style="17" customWidth="1"/>
    <col min="8" max="8" width="9.140625" style="1" customWidth="1"/>
    <col min="9" max="9" width="10.7109375" style="22" customWidth="1"/>
    <col min="10" max="10" width="10.28515625" style="22" customWidth="1"/>
    <col min="11" max="11" width="7.5703125" style="45" customWidth="1"/>
    <col min="12" max="12" width="1.42578125" style="17" customWidth="1"/>
    <col min="13" max="13" width="6" style="1" bestFit="1" customWidth="1"/>
    <col min="14" max="14" width="12.140625" style="1" customWidth="1"/>
    <col min="15" max="15" width="26.7109375" style="17" customWidth="1"/>
    <col min="16" max="16" width="27" style="17" customWidth="1"/>
    <col min="17" max="17" width="6.5703125" style="1" bestFit="1" customWidth="1"/>
    <col min="18" max="18" width="7.140625" style="1" bestFit="1" customWidth="1"/>
    <col min="19" max="19" width="5.7109375" style="212" bestFit="1" customWidth="1"/>
    <col min="20" max="20" width="5.42578125" style="212" bestFit="1" customWidth="1"/>
    <col min="21" max="21" width="5.7109375" style="212" bestFit="1" customWidth="1"/>
    <col min="22" max="22" width="11.5703125" style="17"/>
    <col min="23" max="23" width="6" style="1" bestFit="1" customWidth="1"/>
    <col min="24" max="24" width="12.140625" style="1" customWidth="1"/>
    <col min="25" max="25" width="26.7109375" style="17" customWidth="1"/>
    <col min="26" max="26" width="27" style="17" customWidth="1"/>
    <col min="27" max="27" width="6.5703125" style="1" bestFit="1" customWidth="1"/>
    <col min="28" max="28" width="7.140625" style="1" bestFit="1" customWidth="1"/>
    <col min="29" max="29" width="1.85546875" style="17" customWidth="1"/>
    <col min="30" max="31" width="11.5703125" style="17"/>
    <col min="32" max="32" width="8" style="21" customWidth="1"/>
    <col min="33" max="33" width="2.140625" style="17" customWidth="1"/>
    <col min="34" max="35" width="11.5703125" style="17"/>
    <col min="36" max="36" width="7.140625" style="21" customWidth="1"/>
    <col min="37" max="37" width="1.85546875" style="17" customWidth="1"/>
    <col min="38" max="39" width="11.5703125" style="17"/>
    <col min="40" max="40" width="6" style="21" customWidth="1"/>
    <col min="41" max="16384" width="11.5703125" style="17"/>
  </cols>
  <sheetData>
    <row r="1" spans="1:40" ht="25.5" customHeight="1" x14ac:dyDescent="0.2">
      <c r="B1" s="210" t="s">
        <v>1670</v>
      </c>
      <c r="K1" s="24"/>
      <c r="O1" s="211" t="s">
        <v>1</v>
      </c>
      <c r="Y1" s="211"/>
    </row>
    <row r="2" spans="1:40" ht="25.5" x14ac:dyDescent="0.2">
      <c r="A2" s="18" t="s">
        <v>11</v>
      </c>
      <c r="B2" s="18" t="s">
        <v>12</v>
      </c>
      <c r="C2" s="18" t="s">
        <v>13</v>
      </c>
      <c r="D2" s="18" t="s">
        <v>20</v>
      </c>
      <c r="F2" s="18" t="s">
        <v>18</v>
      </c>
      <c r="G2" s="18" t="s">
        <v>15</v>
      </c>
      <c r="H2" s="18" t="s">
        <v>19</v>
      </c>
      <c r="I2" s="18" t="s">
        <v>388</v>
      </c>
      <c r="J2" s="190"/>
      <c r="K2" s="89" t="s">
        <v>217</v>
      </c>
      <c r="M2" s="213" t="s">
        <v>584</v>
      </c>
      <c r="N2" s="213"/>
      <c r="O2" s="213" t="s">
        <v>585</v>
      </c>
      <c r="P2" s="213" t="s">
        <v>586</v>
      </c>
      <c r="Q2" s="213" t="s">
        <v>583</v>
      </c>
      <c r="R2" s="213" t="s">
        <v>587</v>
      </c>
      <c r="S2" s="213" t="s">
        <v>4</v>
      </c>
      <c r="T2" s="213" t="s">
        <v>5</v>
      </c>
      <c r="U2" s="213" t="s">
        <v>6</v>
      </c>
      <c r="W2" s="213" t="s">
        <v>1193</v>
      </c>
      <c r="X2" s="213" t="s">
        <v>1194</v>
      </c>
      <c r="Y2" s="213" t="s">
        <v>1195</v>
      </c>
      <c r="Z2" s="213" t="s">
        <v>1196</v>
      </c>
      <c r="AA2" s="213" t="s">
        <v>1197</v>
      </c>
      <c r="AB2" s="213" t="s">
        <v>56</v>
      </c>
      <c r="AD2" s="213" t="s">
        <v>402</v>
      </c>
      <c r="AE2" s="213" t="s">
        <v>314</v>
      </c>
      <c r="AF2" s="213" t="s">
        <v>4</v>
      </c>
      <c r="AG2" s="313"/>
      <c r="AH2" s="213" t="s">
        <v>403</v>
      </c>
      <c r="AI2" s="213" t="s">
        <v>315</v>
      </c>
      <c r="AJ2" s="213" t="s">
        <v>5</v>
      </c>
      <c r="AK2" s="313"/>
      <c r="AL2" s="213" t="s">
        <v>404</v>
      </c>
      <c r="AM2" s="213" t="s">
        <v>405</v>
      </c>
      <c r="AN2" s="213" t="s">
        <v>6</v>
      </c>
    </row>
    <row r="3" spans="1:40" x14ac:dyDescent="0.2">
      <c r="A3" s="18">
        <v>1</v>
      </c>
      <c r="B3" s="214" t="s">
        <v>594</v>
      </c>
      <c r="C3" s="215" t="s">
        <v>595</v>
      </c>
      <c r="D3" s="216" t="s">
        <v>1347</v>
      </c>
      <c r="F3" s="217">
        <v>16</v>
      </c>
      <c r="G3" s="60" t="s">
        <v>33</v>
      </c>
      <c r="H3" s="89">
        <v>1</v>
      </c>
      <c r="I3" s="181">
        <f>IF(OR(H3="DSQ",H3="RAF",H3="DNC",H3="DPG"),0,IF(OR(H3="DNS",H3="DNF"),100*(($F3-$F3+1)/$F3)+50*(LOG($F3/$F3)),100*(($F3-H3+1)/$F3)+50*(LOG($F3/H3))))</f>
        <v>160.20599913279625</v>
      </c>
      <c r="J3" s="191"/>
      <c r="K3" s="51" t="s">
        <v>244</v>
      </c>
      <c r="M3" s="316">
        <v>1</v>
      </c>
      <c r="N3" s="221" t="s">
        <v>316</v>
      </c>
      <c r="O3" s="222" t="s">
        <v>318</v>
      </c>
      <c r="P3" s="222" t="s">
        <v>590</v>
      </c>
      <c r="Q3" s="223" t="s">
        <v>89</v>
      </c>
      <c r="R3" s="221">
        <v>5</v>
      </c>
      <c r="S3" s="224">
        <v>1</v>
      </c>
      <c r="T3" s="224" t="s">
        <v>103</v>
      </c>
      <c r="U3" s="224" t="s">
        <v>103</v>
      </c>
      <c r="W3" s="221">
        <v>1</v>
      </c>
      <c r="X3" s="221" t="s">
        <v>316</v>
      </c>
      <c r="Y3" s="222" t="s">
        <v>318</v>
      </c>
      <c r="Z3" s="222" t="s">
        <v>590</v>
      </c>
      <c r="AA3" s="223" t="s">
        <v>89</v>
      </c>
      <c r="AB3" s="221">
        <v>5</v>
      </c>
      <c r="AD3" s="314" t="s">
        <v>1198</v>
      </c>
      <c r="AE3" s="314" t="s">
        <v>1199</v>
      </c>
      <c r="AF3" s="315">
        <v>1</v>
      </c>
      <c r="AH3" s="314" t="s">
        <v>1200</v>
      </c>
      <c r="AI3" s="314" t="s">
        <v>1201</v>
      </c>
      <c r="AJ3" s="315">
        <v>2</v>
      </c>
      <c r="AL3" s="314" t="s">
        <v>1202</v>
      </c>
      <c r="AM3" s="314" t="s">
        <v>1203</v>
      </c>
      <c r="AN3" s="315">
        <v>2</v>
      </c>
    </row>
    <row r="4" spans="1:40" x14ac:dyDescent="0.2">
      <c r="A4" s="18">
        <v>2</v>
      </c>
      <c r="B4" s="214" t="s">
        <v>144</v>
      </c>
      <c r="C4" s="215" t="s">
        <v>60</v>
      </c>
      <c r="D4" s="216" t="s">
        <v>191</v>
      </c>
      <c r="F4" s="217">
        <v>16</v>
      </c>
      <c r="G4" s="60" t="s">
        <v>34</v>
      </c>
      <c r="H4" s="89">
        <v>1</v>
      </c>
      <c r="I4" s="181">
        <f>IF(OR(H4="DSQ",H4="RAF",H4="DNC",H4="DPG"),0,IF(OR(H4="DNS",H4="DNF"),100*(($F4-$F4+1)/$F4)+50*(LOG($F4/$F4)),100*(($F4-H4+1)/$F4)+50*(LOG($F4/H4))))</f>
        <v>160.20599913279625</v>
      </c>
      <c r="J4" s="191"/>
      <c r="K4" s="51" t="s">
        <v>22</v>
      </c>
      <c r="M4" s="316">
        <v>2</v>
      </c>
      <c r="N4" s="221" t="s">
        <v>132</v>
      </c>
      <c r="O4" s="222" t="s">
        <v>109</v>
      </c>
      <c r="P4" s="222" t="s">
        <v>1204</v>
      </c>
      <c r="Q4" s="223" t="s">
        <v>89</v>
      </c>
      <c r="R4" s="221">
        <v>7</v>
      </c>
      <c r="S4" s="224" t="s">
        <v>16</v>
      </c>
      <c r="T4" s="224" t="s">
        <v>102</v>
      </c>
      <c r="U4" s="224" t="s">
        <v>102</v>
      </c>
      <c r="W4" s="221">
        <v>2</v>
      </c>
      <c r="X4" s="221" t="s">
        <v>132</v>
      </c>
      <c r="Y4" s="222" t="s">
        <v>109</v>
      </c>
      <c r="Z4" s="222" t="s">
        <v>1204</v>
      </c>
      <c r="AA4" s="223" t="s">
        <v>89</v>
      </c>
      <c r="AB4" s="221">
        <v>7</v>
      </c>
      <c r="AD4" s="314"/>
      <c r="AE4" s="314"/>
      <c r="AF4" s="315" t="s">
        <v>16</v>
      </c>
      <c r="AH4" s="314" t="s">
        <v>1205</v>
      </c>
      <c r="AI4" s="314" t="s">
        <v>1206</v>
      </c>
      <c r="AJ4" s="315">
        <v>1</v>
      </c>
      <c r="AL4" s="314" t="s">
        <v>1207</v>
      </c>
      <c r="AM4" s="314" t="s">
        <v>1208</v>
      </c>
      <c r="AN4" s="315">
        <v>1</v>
      </c>
    </row>
    <row r="5" spans="1:40" x14ac:dyDescent="0.2">
      <c r="A5" s="18">
        <v>3</v>
      </c>
      <c r="B5" s="214" t="s">
        <v>73</v>
      </c>
      <c r="C5" s="215" t="s">
        <v>46</v>
      </c>
      <c r="D5" s="216" t="s">
        <v>1267</v>
      </c>
      <c r="F5" s="217">
        <v>14</v>
      </c>
      <c r="G5" s="60" t="s">
        <v>32</v>
      </c>
      <c r="H5" s="89">
        <v>1</v>
      </c>
      <c r="I5" s="181">
        <f>IF(OR(H5="DSQ",H5="RAF",H5="DNC",H5="DPG"),0,IF(OR(H5="DNS",H5="DNF"),100*(($F5-$F5+1)/$F5)+50*(LOG($F5/$F5)),100*(($F5-H5+1)/$F5)+50*(LOG($F5/H5))))</f>
        <v>157.30640178391189</v>
      </c>
      <c r="J5" s="191"/>
      <c r="K5" s="51" t="s">
        <v>244</v>
      </c>
      <c r="M5" s="316">
        <v>3</v>
      </c>
      <c r="N5" s="221" t="s">
        <v>1209</v>
      </c>
      <c r="O5" s="222" t="s">
        <v>273</v>
      </c>
      <c r="P5" s="222" t="s">
        <v>624</v>
      </c>
      <c r="Q5" s="223" t="s">
        <v>89</v>
      </c>
      <c r="R5" s="221">
        <v>8</v>
      </c>
      <c r="S5" s="224" t="s">
        <v>103</v>
      </c>
      <c r="T5" s="224" t="s">
        <v>104</v>
      </c>
      <c r="U5" s="224" t="s">
        <v>104</v>
      </c>
      <c r="W5" s="221">
        <v>3</v>
      </c>
      <c r="X5" s="221" t="s">
        <v>1209</v>
      </c>
      <c r="Y5" s="222" t="s">
        <v>273</v>
      </c>
      <c r="Z5" s="222" t="s">
        <v>624</v>
      </c>
      <c r="AA5" s="223" t="s">
        <v>89</v>
      </c>
      <c r="AB5" s="221">
        <v>8</v>
      </c>
      <c r="AD5" s="314" t="s">
        <v>1210</v>
      </c>
      <c r="AE5" s="314" t="s">
        <v>1211</v>
      </c>
      <c r="AF5" s="315">
        <v>2</v>
      </c>
      <c r="AH5" s="314" t="s">
        <v>1212</v>
      </c>
      <c r="AI5" s="314" t="s">
        <v>1213</v>
      </c>
      <c r="AJ5" s="315">
        <v>3</v>
      </c>
      <c r="AL5" s="314" t="s">
        <v>1214</v>
      </c>
      <c r="AM5" s="314" t="s">
        <v>1215</v>
      </c>
      <c r="AN5" s="315">
        <v>3</v>
      </c>
    </row>
    <row r="6" spans="1:40" x14ac:dyDescent="0.2">
      <c r="A6" s="18">
        <v>4</v>
      </c>
      <c r="B6" s="214" t="s">
        <v>136</v>
      </c>
      <c r="C6" s="215" t="s">
        <v>47</v>
      </c>
      <c r="D6" s="216" t="s">
        <v>65</v>
      </c>
      <c r="F6" s="217">
        <v>9</v>
      </c>
      <c r="G6" s="60" t="s">
        <v>37</v>
      </c>
      <c r="H6" s="89">
        <v>1</v>
      </c>
      <c r="I6" s="181">
        <f>IF(OR(H6="DSQ",H6="RAF",H6="DNC",H6="DPG"),0,IF(OR(H6="DNS",H6="DNF"),100*(($F6-$F6+1)/$F6)+50*(LOG($F6/$F6)),100*(($F6-H6+1)/$F6)+50*(LOG($F6/H6))))</f>
        <v>147.71212547196626</v>
      </c>
      <c r="J6" s="191"/>
      <c r="K6" s="51" t="s">
        <v>22</v>
      </c>
      <c r="M6" s="316">
        <v>4</v>
      </c>
      <c r="N6" s="221" t="s">
        <v>103</v>
      </c>
      <c r="O6" s="222" t="s">
        <v>122</v>
      </c>
      <c r="P6" s="222" t="s">
        <v>1216</v>
      </c>
      <c r="Q6" s="223" t="s">
        <v>89</v>
      </c>
      <c r="R6" s="221">
        <v>11</v>
      </c>
      <c r="S6" s="224" t="s">
        <v>104</v>
      </c>
      <c r="T6" s="224" t="s">
        <v>105</v>
      </c>
      <c r="U6" s="224" t="s">
        <v>105</v>
      </c>
      <c r="W6" s="221">
        <v>4</v>
      </c>
      <c r="X6" s="221" t="s">
        <v>103</v>
      </c>
      <c r="Y6" s="222" t="s">
        <v>122</v>
      </c>
      <c r="Z6" s="222" t="s">
        <v>1216</v>
      </c>
      <c r="AA6" s="223" t="s">
        <v>89</v>
      </c>
      <c r="AB6" s="221">
        <v>11</v>
      </c>
      <c r="AD6" s="314" t="s">
        <v>1217</v>
      </c>
      <c r="AE6" s="314" t="s">
        <v>1218</v>
      </c>
      <c r="AF6" s="315">
        <v>3</v>
      </c>
      <c r="AH6" s="314" t="s">
        <v>1219</v>
      </c>
      <c r="AI6" s="314" t="s">
        <v>1220</v>
      </c>
      <c r="AJ6" s="315">
        <v>4</v>
      </c>
      <c r="AL6" s="314" t="s">
        <v>1221</v>
      </c>
      <c r="AM6" s="314" t="s">
        <v>1222</v>
      </c>
      <c r="AN6" s="315">
        <v>4</v>
      </c>
    </row>
    <row r="7" spans="1:40" x14ac:dyDescent="0.2">
      <c r="A7" s="18">
        <v>5</v>
      </c>
      <c r="B7" s="214" t="s">
        <v>1544</v>
      </c>
      <c r="C7" s="215" t="s">
        <v>276</v>
      </c>
      <c r="D7" s="216" t="s">
        <v>632</v>
      </c>
      <c r="F7" s="217">
        <v>7</v>
      </c>
      <c r="G7" s="60" t="s">
        <v>591</v>
      </c>
      <c r="H7" s="89">
        <v>1</v>
      </c>
      <c r="I7" s="181">
        <f>IF(OR(H7="DSQ",H7="RAF",H7="DNC",H7="DPG"),0,IF(OR(H7="DNS",H7="DNF"),100*(($F7-$F7+1)/$F7)+50*(LOG($F7/$F7)),100*(($F7-H7+1)/$F7)+50*(LOG($F7/H7))))</f>
        <v>142.25490200071283</v>
      </c>
      <c r="J7" s="191"/>
      <c r="K7" s="51" t="s">
        <v>23</v>
      </c>
      <c r="M7" s="317">
        <v>1</v>
      </c>
      <c r="N7" s="218" t="s">
        <v>136</v>
      </c>
      <c r="O7" s="219" t="s">
        <v>47</v>
      </c>
      <c r="P7" s="219" t="s">
        <v>65</v>
      </c>
      <c r="Q7" s="220" t="s">
        <v>37</v>
      </c>
      <c r="R7" s="218">
        <v>4</v>
      </c>
      <c r="S7" s="212" t="s">
        <v>103</v>
      </c>
      <c r="T7" s="212" t="s">
        <v>102</v>
      </c>
      <c r="U7" s="212" t="s">
        <v>102</v>
      </c>
      <c r="W7" s="218">
        <v>1</v>
      </c>
      <c r="X7" s="218" t="s">
        <v>136</v>
      </c>
      <c r="Y7" s="219" t="s">
        <v>47</v>
      </c>
      <c r="Z7" s="219" t="s">
        <v>65</v>
      </c>
      <c r="AA7" s="220" t="s">
        <v>37</v>
      </c>
      <c r="AB7" s="218">
        <v>4</v>
      </c>
      <c r="AD7" s="1" t="s">
        <v>1223</v>
      </c>
      <c r="AE7" s="1" t="s">
        <v>1224</v>
      </c>
      <c r="AF7" s="22">
        <v>2</v>
      </c>
      <c r="AH7" s="1" t="s">
        <v>1225</v>
      </c>
      <c r="AI7" s="1" t="s">
        <v>1226</v>
      </c>
      <c r="AJ7" s="22">
        <v>1</v>
      </c>
      <c r="AL7" s="1" t="s">
        <v>1227</v>
      </c>
      <c r="AM7" s="1" t="s">
        <v>1228</v>
      </c>
      <c r="AN7" s="22">
        <v>1</v>
      </c>
    </row>
    <row r="8" spans="1:40" x14ac:dyDescent="0.2">
      <c r="A8" s="18">
        <v>6</v>
      </c>
      <c r="B8" s="214" t="s">
        <v>1354</v>
      </c>
      <c r="C8" s="215" t="s">
        <v>494</v>
      </c>
      <c r="D8" s="216" t="s">
        <v>651</v>
      </c>
      <c r="F8" s="217">
        <v>16</v>
      </c>
      <c r="G8" s="60" t="s">
        <v>33</v>
      </c>
      <c r="H8" s="89">
        <v>2</v>
      </c>
      <c r="I8" s="181">
        <f>IF(OR(H8="DSQ",H8="RAF",H8="DNC",H8="DPG"),0,IF(OR(H8="DNS",H8="DNF"),100*(($F8-$F8+1)/$F8)+50*(LOG($F8/$F8)),100*(($F8-H8+1)/$F8)+50*(LOG($F8/H8))))</f>
        <v>138.90449934959719</v>
      </c>
      <c r="J8" s="191"/>
      <c r="K8" s="51" t="s">
        <v>23</v>
      </c>
      <c r="M8" s="317">
        <v>2</v>
      </c>
      <c r="N8" s="218" t="s">
        <v>123</v>
      </c>
      <c r="O8" s="219" t="s">
        <v>42</v>
      </c>
      <c r="P8" s="219" t="s">
        <v>79</v>
      </c>
      <c r="Q8" s="220" t="s">
        <v>37</v>
      </c>
      <c r="R8" s="218">
        <v>7</v>
      </c>
      <c r="S8" s="212" t="s">
        <v>102</v>
      </c>
      <c r="T8" s="212" t="s">
        <v>103</v>
      </c>
      <c r="U8" s="212" t="s">
        <v>105</v>
      </c>
      <c r="W8" s="218">
        <v>2</v>
      </c>
      <c r="X8" s="218" t="s">
        <v>123</v>
      </c>
      <c r="Y8" s="219" t="s">
        <v>42</v>
      </c>
      <c r="Z8" s="219" t="s">
        <v>79</v>
      </c>
      <c r="AA8" s="220" t="s">
        <v>37</v>
      </c>
      <c r="AB8" s="218">
        <v>7</v>
      </c>
      <c r="AD8" s="1" t="s">
        <v>1229</v>
      </c>
      <c r="AE8" s="1" t="s">
        <v>1230</v>
      </c>
      <c r="AF8" s="22">
        <v>1</v>
      </c>
      <c r="AH8" s="1" t="s">
        <v>1231</v>
      </c>
      <c r="AI8" s="1" t="s">
        <v>1232</v>
      </c>
      <c r="AJ8" s="22">
        <v>2</v>
      </c>
      <c r="AL8" s="1" t="s">
        <v>1233</v>
      </c>
      <c r="AM8" s="1" t="s">
        <v>1234</v>
      </c>
      <c r="AN8" s="22">
        <v>4</v>
      </c>
    </row>
    <row r="9" spans="1:40" x14ac:dyDescent="0.2">
      <c r="A9" s="18">
        <v>7</v>
      </c>
      <c r="B9" s="214" t="s">
        <v>1452</v>
      </c>
      <c r="C9" s="215" t="s">
        <v>1453</v>
      </c>
      <c r="D9" s="216" t="s">
        <v>1454</v>
      </c>
      <c r="F9" s="217">
        <v>16</v>
      </c>
      <c r="G9" s="60" t="s">
        <v>34</v>
      </c>
      <c r="H9" s="89">
        <v>2</v>
      </c>
      <c r="I9" s="181">
        <f>IF(OR(H9="DSQ",H9="RAF",H9="DNC",H9="DPG"),0,IF(OR(H9="DNS",H9="DNF"),100*(($F9-$F9+1)/$F9)+50*(LOG($F9/$F9)),100*(($F9-H9+1)/$F9)+50*(LOG($F9/H9))))</f>
        <v>138.90449934959719</v>
      </c>
      <c r="J9" s="191"/>
      <c r="K9" s="51" t="s">
        <v>23</v>
      </c>
      <c r="M9" s="317">
        <v>3</v>
      </c>
      <c r="N9" s="218" t="s">
        <v>520</v>
      </c>
      <c r="O9" s="219" t="s">
        <v>574</v>
      </c>
      <c r="P9" s="219" t="s">
        <v>1235</v>
      </c>
      <c r="Q9" s="220" t="s">
        <v>37</v>
      </c>
      <c r="R9" s="218" t="s">
        <v>101</v>
      </c>
      <c r="S9" s="212" t="s">
        <v>105</v>
      </c>
      <c r="T9" s="212" t="s">
        <v>105</v>
      </c>
      <c r="U9" s="212" t="s">
        <v>103</v>
      </c>
      <c r="W9" s="218">
        <v>3</v>
      </c>
      <c r="X9" s="218" t="s">
        <v>520</v>
      </c>
      <c r="Y9" s="219" t="s">
        <v>574</v>
      </c>
      <c r="Z9" s="219" t="s">
        <v>1235</v>
      </c>
      <c r="AA9" s="220" t="s">
        <v>37</v>
      </c>
      <c r="AB9" s="218">
        <v>10</v>
      </c>
      <c r="AD9" s="1" t="s">
        <v>1236</v>
      </c>
      <c r="AE9" s="1" t="s">
        <v>1237</v>
      </c>
      <c r="AF9" s="22">
        <v>4</v>
      </c>
      <c r="AH9" s="1" t="s">
        <v>1238</v>
      </c>
      <c r="AI9" s="1" t="s">
        <v>1239</v>
      </c>
      <c r="AJ9" s="22">
        <v>4</v>
      </c>
      <c r="AL9" s="1" t="s">
        <v>1240</v>
      </c>
      <c r="AM9" s="1" t="s">
        <v>1241</v>
      </c>
      <c r="AN9" s="22">
        <v>2</v>
      </c>
    </row>
    <row r="10" spans="1:40" x14ac:dyDescent="0.2">
      <c r="A10" s="18">
        <v>8</v>
      </c>
      <c r="B10" s="214" t="s">
        <v>72</v>
      </c>
      <c r="C10" s="215" t="s">
        <v>38</v>
      </c>
      <c r="D10" s="216" t="s">
        <v>1274</v>
      </c>
      <c r="F10" s="217">
        <v>14</v>
      </c>
      <c r="G10" s="60" t="s">
        <v>32</v>
      </c>
      <c r="H10" s="89">
        <v>2</v>
      </c>
      <c r="I10" s="181">
        <f>IF(OR(H10="DSQ",H10="RAF",H10="DNC",H10="DPG"),0,IF(OR(H10="DNS",H10="DNF"),100*(($F10-$F10+1)/$F10)+50*(LOG($F10/$F10)),100*(($F10-H10+1)/$F10)+50*(LOG($F10/H10))))</f>
        <v>135.11204485785569</v>
      </c>
      <c r="J10" s="191"/>
      <c r="K10" s="51" t="s">
        <v>23</v>
      </c>
      <c r="M10" s="317">
        <v>4</v>
      </c>
      <c r="N10" s="218" t="s">
        <v>184</v>
      </c>
      <c r="O10" s="219" t="s">
        <v>440</v>
      </c>
      <c r="P10" s="219" t="s">
        <v>63</v>
      </c>
      <c r="Q10" s="220" t="s">
        <v>37</v>
      </c>
      <c r="R10" s="218" t="s">
        <v>141</v>
      </c>
      <c r="S10" s="212" t="s">
        <v>104</v>
      </c>
      <c r="T10" s="212" t="s">
        <v>104</v>
      </c>
      <c r="U10" s="212" t="s">
        <v>106</v>
      </c>
      <c r="W10" s="218">
        <v>4</v>
      </c>
      <c r="X10" s="218" t="s">
        <v>184</v>
      </c>
      <c r="Y10" s="219" t="s">
        <v>440</v>
      </c>
      <c r="Z10" s="219" t="s">
        <v>63</v>
      </c>
      <c r="AA10" s="220" t="s">
        <v>37</v>
      </c>
      <c r="AB10" s="218">
        <v>11</v>
      </c>
      <c r="AD10" s="1" t="s">
        <v>1242</v>
      </c>
      <c r="AE10" s="1" t="s">
        <v>1243</v>
      </c>
      <c r="AF10" s="22">
        <v>3</v>
      </c>
      <c r="AH10" s="1" t="s">
        <v>1244</v>
      </c>
      <c r="AI10" s="1" t="s">
        <v>1245</v>
      </c>
      <c r="AJ10" s="22">
        <v>3</v>
      </c>
      <c r="AL10" s="1" t="s">
        <v>1246</v>
      </c>
      <c r="AM10" s="1" t="s">
        <v>1247</v>
      </c>
      <c r="AN10" s="22">
        <v>5</v>
      </c>
    </row>
    <row r="11" spans="1:40" x14ac:dyDescent="0.2">
      <c r="A11" s="18">
        <v>9</v>
      </c>
      <c r="B11" s="214" t="s">
        <v>316</v>
      </c>
      <c r="C11" s="215" t="s">
        <v>318</v>
      </c>
      <c r="D11" s="216" t="s">
        <v>590</v>
      </c>
      <c r="F11" s="217">
        <v>4</v>
      </c>
      <c r="G11" s="60" t="s">
        <v>89</v>
      </c>
      <c r="H11" s="89">
        <v>1</v>
      </c>
      <c r="I11" s="181">
        <f>IF(OR(H11="DSQ",H11="RAF",H11="DNC",H11="DPG"),0,IF(OR(H11="DNS",H11="DNF"),100*(($F11-$F11+1)/$F11)+50*(LOG($F11/$F11)),100*(($F11-H11+1)/$F11)+50*(LOG($F11/H11))))</f>
        <v>130.10299956639813</v>
      </c>
      <c r="J11" s="191"/>
      <c r="K11" s="51" t="s">
        <v>23</v>
      </c>
      <c r="M11" s="317">
        <v>5</v>
      </c>
      <c r="N11" s="218" t="s">
        <v>608</v>
      </c>
      <c r="O11" s="219" t="s">
        <v>289</v>
      </c>
      <c r="P11" s="219" t="s">
        <v>609</v>
      </c>
      <c r="Q11" s="220" t="s">
        <v>37</v>
      </c>
      <c r="R11" s="218" t="s">
        <v>265</v>
      </c>
      <c r="S11" s="212" t="s">
        <v>106</v>
      </c>
      <c r="T11" s="212" t="s">
        <v>107</v>
      </c>
      <c r="U11" s="212" t="s">
        <v>107</v>
      </c>
      <c r="W11" s="218">
        <v>5</v>
      </c>
      <c r="X11" s="218" t="s">
        <v>608</v>
      </c>
      <c r="Y11" s="219" t="s">
        <v>289</v>
      </c>
      <c r="Z11" s="219" t="s">
        <v>609</v>
      </c>
      <c r="AA11" s="220" t="s">
        <v>37</v>
      </c>
      <c r="AB11" s="218">
        <v>17</v>
      </c>
      <c r="AD11" s="1" t="s">
        <v>1248</v>
      </c>
      <c r="AE11" s="1" t="s">
        <v>1249</v>
      </c>
      <c r="AF11" s="22">
        <v>5</v>
      </c>
      <c r="AH11" s="1" t="s">
        <v>1250</v>
      </c>
      <c r="AI11" s="1" t="s">
        <v>1251</v>
      </c>
      <c r="AJ11" s="22">
        <v>6</v>
      </c>
      <c r="AL11" s="1" t="s">
        <v>1252</v>
      </c>
      <c r="AM11" s="1" t="s">
        <v>1253</v>
      </c>
      <c r="AN11" s="22">
        <v>6</v>
      </c>
    </row>
    <row r="12" spans="1:40" x14ac:dyDescent="0.2">
      <c r="A12" s="18">
        <v>10</v>
      </c>
      <c r="B12" s="214" t="s">
        <v>437</v>
      </c>
      <c r="C12" s="215" t="s">
        <v>438</v>
      </c>
      <c r="D12" s="216" t="s">
        <v>1577</v>
      </c>
      <c r="F12" s="217">
        <v>4</v>
      </c>
      <c r="G12" s="60" t="s">
        <v>606</v>
      </c>
      <c r="H12" s="89">
        <v>1</v>
      </c>
      <c r="I12" s="181">
        <f>IF(OR(H12="DSQ",H12="RAF",H12="DNC",H12="DPG"),0,IF(OR(H12="DNS",H12="DNF"),100*(($F12-$F12+1)/$F12)+50*(LOG($F12/$F12)),100*(($F12-H12+1)/$F12)+50*(LOG($F12/H12))))</f>
        <v>130.10299956639813</v>
      </c>
      <c r="J12" s="191"/>
      <c r="K12" s="51" t="s">
        <v>23</v>
      </c>
      <c r="M12" s="317">
        <v>6</v>
      </c>
      <c r="N12" s="218" t="s">
        <v>357</v>
      </c>
      <c r="O12" s="219" t="s">
        <v>358</v>
      </c>
      <c r="P12" s="219" t="s">
        <v>639</v>
      </c>
      <c r="Q12" s="220" t="s">
        <v>37</v>
      </c>
      <c r="R12" s="218" t="s">
        <v>226</v>
      </c>
      <c r="S12" s="212" t="s">
        <v>16</v>
      </c>
      <c r="T12" s="212" t="s">
        <v>106</v>
      </c>
      <c r="U12" s="212" t="s">
        <v>104</v>
      </c>
      <c r="W12" s="218">
        <v>6</v>
      </c>
      <c r="X12" s="218" t="s">
        <v>357</v>
      </c>
      <c r="Y12" s="219" t="s">
        <v>358</v>
      </c>
      <c r="Z12" s="219" t="s">
        <v>639</v>
      </c>
      <c r="AA12" s="220" t="s">
        <v>37</v>
      </c>
      <c r="AB12" s="218">
        <v>18</v>
      </c>
      <c r="AD12" s="1"/>
      <c r="AE12" s="1"/>
      <c r="AF12" s="22" t="s">
        <v>16</v>
      </c>
      <c r="AH12" s="1" t="s">
        <v>1254</v>
      </c>
      <c r="AI12" s="1" t="s">
        <v>1255</v>
      </c>
      <c r="AJ12" s="22">
        <v>5</v>
      </c>
      <c r="AL12" s="1" t="s">
        <v>1256</v>
      </c>
      <c r="AM12" s="1" t="s">
        <v>1257</v>
      </c>
      <c r="AN12" s="22">
        <v>3</v>
      </c>
    </row>
    <row r="13" spans="1:40" x14ac:dyDescent="0.2">
      <c r="A13" s="18">
        <v>11</v>
      </c>
      <c r="B13" s="214" t="s">
        <v>429</v>
      </c>
      <c r="C13" s="215" t="s">
        <v>135</v>
      </c>
      <c r="D13" s="216" t="s">
        <v>1603</v>
      </c>
      <c r="F13" s="217">
        <v>3</v>
      </c>
      <c r="G13" s="60" t="s">
        <v>174</v>
      </c>
      <c r="H13" s="89">
        <v>1</v>
      </c>
      <c r="I13" s="181">
        <f>IF(OR(H13="DSQ",H13="RAF",H13="DNC",H13="DPG"),0,IF(OR(H13="DNS",H13="DNF"),100*(($F13-$F13+1)/$F13)+50*(LOG($F13/$F13)),100*(($F13-H13+1)/$F13)+50*(LOG($F13/H13))))</f>
        <v>123.85606273598313</v>
      </c>
      <c r="J13" s="191"/>
      <c r="K13" s="51" t="s">
        <v>23</v>
      </c>
      <c r="M13" s="317">
        <v>7</v>
      </c>
      <c r="N13" s="218" t="s">
        <v>571</v>
      </c>
      <c r="O13" s="219" t="s">
        <v>601</v>
      </c>
      <c r="P13" s="219" t="s">
        <v>602</v>
      </c>
      <c r="Q13" s="220" t="s">
        <v>37</v>
      </c>
      <c r="R13" s="218" t="s">
        <v>130</v>
      </c>
      <c r="S13" s="212" t="s">
        <v>17</v>
      </c>
      <c r="T13" s="212" t="s">
        <v>108</v>
      </c>
      <c r="U13" s="212" t="s">
        <v>108</v>
      </c>
      <c r="W13" s="218">
        <v>7</v>
      </c>
      <c r="X13" s="218" t="s">
        <v>571</v>
      </c>
      <c r="Y13" s="219" t="s">
        <v>601</v>
      </c>
      <c r="Z13" s="219" t="s">
        <v>602</v>
      </c>
      <c r="AA13" s="220" t="s">
        <v>37</v>
      </c>
      <c r="AB13" s="218">
        <v>24</v>
      </c>
      <c r="AD13" s="1"/>
      <c r="AE13" s="1"/>
      <c r="AF13" s="22" t="s">
        <v>17</v>
      </c>
      <c r="AH13" s="1" t="s">
        <v>1258</v>
      </c>
      <c r="AI13" s="1" t="s">
        <v>1259</v>
      </c>
      <c r="AJ13" s="22">
        <v>7</v>
      </c>
      <c r="AL13" s="1" t="s">
        <v>1260</v>
      </c>
      <c r="AM13" s="1" t="s">
        <v>1261</v>
      </c>
      <c r="AN13" s="22">
        <v>7</v>
      </c>
    </row>
    <row r="14" spans="1:40" x14ac:dyDescent="0.2">
      <c r="A14" s="18">
        <v>12</v>
      </c>
      <c r="B14" s="214" t="s">
        <v>140</v>
      </c>
      <c r="C14" s="215" t="s">
        <v>121</v>
      </c>
      <c r="D14" s="216" t="s">
        <v>588</v>
      </c>
      <c r="F14" s="217">
        <v>16</v>
      </c>
      <c r="G14" s="60" t="s">
        <v>33</v>
      </c>
      <c r="H14" s="89">
        <v>3</v>
      </c>
      <c r="I14" s="181">
        <f>IF(OR(H14="DSQ",H14="RAF",H14="DNC",H14="DPG"),0,IF(OR(H14="DNS",H14="DNF"),100*(($F14-$F14+1)/$F14)+50*(LOG($F14/$F14)),100*(($F14-H14+1)/$F14)+50*(LOG($F14/H14))))</f>
        <v>123.84993639681312</v>
      </c>
      <c r="J14" s="191"/>
      <c r="K14" s="51" t="s">
        <v>23</v>
      </c>
      <c r="M14" s="317">
        <v>8</v>
      </c>
      <c r="N14" s="218" t="s">
        <v>1262</v>
      </c>
      <c r="O14" s="219" t="s">
        <v>649</v>
      </c>
      <c r="P14" s="219" t="s">
        <v>650</v>
      </c>
      <c r="Q14" s="220" t="s">
        <v>37</v>
      </c>
      <c r="R14" s="218" t="s">
        <v>443</v>
      </c>
      <c r="S14" s="212" t="s">
        <v>17</v>
      </c>
      <c r="T14" s="212" t="s">
        <v>124</v>
      </c>
      <c r="U14" s="212" t="s">
        <v>124</v>
      </c>
      <c r="W14" s="218">
        <v>8</v>
      </c>
      <c r="X14" s="218" t="s">
        <v>1262</v>
      </c>
      <c r="Y14" s="219" t="s">
        <v>649</v>
      </c>
      <c r="Z14" s="219" t="s">
        <v>650</v>
      </c>
      <c r="AA14" s="220" t="s">
        <v>37</v>
      </c>
      <c r="AB14" s="218">
        <v>26</v>
      </c>
      <c r="AD14" s="1"/>
      <c r="AE14" s="1"/>
      <c r="AF14" s="22" t="s">
        <v>17</v>
      </c>
      <c r="AH14" s="1" t="s">
        <v>1263</v>
      </c>
      <c r="AI14" s="1" t="s">
        <v>1264</v>
      </c>
      <c r="AJ14" s="22">
        <v>8</v>
      </c>
      <c r="AL14" s="1" t="s">
        <v>1265</v>
      </c>
      <c r="AM14" s="1" t="s">
        <v>1266</v>
      </c>
      <c r="AN14" s="22">
        <v>8</v>
      </c>
    </row>
    <row r="15" spans="1:40" x14ac:dyDescent="0.2">
      <c r="A15" s="18">
        <v>13</v>
      </c>
      <c r="B15" s="214" t="s">
        <v>640</v>
      </c>
      <c r="C15" s="215" t="s">
        <v>641</v>
      </c>
      <c r="D15" s="216" t="s">
        <v>642</v>
      </c>
      <c r="F15" s="217">
        <v>16</v>
      </c>
      <c r="G15" s="60" t="s">
        <v>34</v>
      </c>
      <c r="H15" s="89">
        <v>3</v>
      </c>
      <c r="I15" s="181">
        <f>IF(OR(H15="DSQ",H15="RAF",H15="DNC",H15="DPG"),0,IF(OR(H15="DNS",H15="DNF"),100*(($F15-$F15+1)/$F15)+50*(LOG($F15/$F15)),100*(($F15-H15+1)/$F15)+50*(LOG($F15/H15))))</f>
        <v>123.84993639681312</v>
      </c>
      <c r="J15" s="191"/>
      <c r="K15" s="51" t="s">
        <v>23</v>
      </c>
      <c r="M15" s="218">
        <v>9</v>
      </c>
      <c r="N15" s="218" t="s">
        <v>205</v>
      </c>
      <c r="O15" s="219" t="s">
        <v>66</v>
      </c>
      <c r="P15" s="219" t="s">
        <v>112</v>
      </c>
      <c r="Q15" s="220" t="s">
        <v>37</v>
      </c>
      <c r="R15" s="218" t="s">
        <v>445</v>
      </c>
      <c r="S15" s="212" t="s">
        <v>17</v>
      </c>
      <c r="T15" s="212" t="s">
        <v>17</v>
      </c>
      <c r="U15" s="212" t="s">
        <v>51</v>
      </c>
      <c r="W15" s="218" t="s">
        <v>646</v>
      </c>
      <c r="X15" s="218" t="s">
        <v>205</v>
      </c>
      <c r="Y15" s="219" t="s">
        <v>66</v>
      </c>
      <c r="Z15" s="219" t="s">
        <v>112</v>
      </c>
      <c r="AA15" s="220" t="s">
        <v>37</v>
      </c>
      <c r="AB15" s="218">
        <v>30</v>
      </c>
      <c r="AD15" s="1"/>
      <c r="AE15" s="1"/>
      <c r="AF15" s="22" t="s">
        <v>17</v>
      </c>
      <c r="AH15" s="1"/>
      <c r="AI15" s="1"/>
      <c r="AJ15" s="22" t="s">
        <v>17</v>
      </c>
      <c r="AL15" s="1"/>
      <c r="AM15" s="1"/>
      <c r="AN15" s="22" t="s">
        <v>51</v>
      </c>
    </row>
    <row r="16" spans="1:40" x14ac:dyDescent="0.2">
      <c r="A16" s="18">
        <v>14</v>
      </c>
      <c r="B16" s="214" t="s">
        <v>123</v>
      </c>
      <c r="C16" s="215" t="s">
        <v>42</v>
      </c>
      <c r="D16" s="216" t="s">
        <v>79</v>
      </c>
      <c r="F16" s="217">
        <v>9</v>
      </c>
      <c r="G16" s="60" t="s">
        <v>37</v>
      </c>
      <c r="H16" s="89">
        <v>2</v>
      </c>
      <c r="I16" s="181">
        <f>IF(OR(H16="DSQ",H16="RAF",H16="DNC",H16="DPG"),0,IF(OR(H16="DNS",H16="DNF"),100*(($F16-$F16+1)/$F16)+50*(LOG($F16/$F16)),100*(($F16-H16+1)/$F16)+50*(LOG($F16/H16))))</f>
        <v>121.54951457765607</v>
      </c>
      <c r="J16" s="191"/>
      <c r="K16" s="51" t="s">
        <v>21</v>
      </c>
      <c r="M16" s="316">
        <v>1</v>
      </c>
      <c r="N16" s="221" t="s">
        <v>73</v>
      </c>
      <c r="O16" s="222" t="s">
        <v>46</v>
      </c>
      <c r="P16" s="222" t="s">
        <v>1267</v>
      </c>
      <c r="Q16" s="223" t="s">
        <v>32</v>
      </c>
      <c r="R16" s="221">
        <v>8</v>
      </c>
      <c r="S16" s="224" t="s">
        <v>104</v>
      </c>
      <c r="T16" s="224" t="s">
        <v>104</v>
      </c>
      <c r="U16" s="224" t="s">
        <v>103</v>
      </c>
      <c r="W16" s="221">
        <v>1</v>
      </c>
      <c r="X16" s="221" t="s">
        <v>73</v>
      </c>
      <c r="Y16" s="222" t="s">
        <v>46</v>
      </c>
      <c r="Z16" s="222" t="s">
        <v>1267</v>
      </c>
      <c r="AA16" s="223" t="s">
        <v>32</v>
      </c>
      <c r="AB16" s="221">
        <v>8</v>
      </c>
      <c r="AD16" s="314" t="s">
        <v>1268</v>
      </c>
      <c r="AE16" s="314" t="s">
        <v>1269</v>
      </c>
      <c r="AF16" s="315">
        <v>3</v>
      </c>
      <c r="AH16" s="314" t="s">
        <v>1270</v>
      </c>
      <c r="AI16" s="314" t="s">
        <v>1271</v>
      </c>
      <c r="AJ16" s="315">
        <v>3</v>
      </c>
      <c r="AL16" s="314" t="s">
        <v>1272</v>
      </c>
      <c r="AM16" s="314" t="s">
        <v>1273</v>
      </c>
      <c r="AN16" s="315">
        <v>2</v>
      </c>
    </row>
    <row r="17" spans="1:40" x14ac:dyDescent="0.2">
      <c r="A17" s="18">
        <v>15</v>
      </c>
      <c r="B17" s="214" t="s">
        <v>74</v>
      </c>
      <c r="C17" s="215" t="s">
        <v>52</v>
      </c>
      <c r="D17" s="216" t="s">
        <v>84</v>
      </c>
      <c r="F17" s="217">
        <v>14</v>
      </c>
      <c r="G17" s="60" t="s">
        <v>32</v>
      </c>
      <c r="H17" s="89">
        <v>3</v>
      </c>
      <c r="I17" s="181">
        <f>IF(OR(H17="DSQ",H17="RAF",H17="DNC",H17="DPG"),0,IF(OR(H17="DNS",H17="DNF"),100*(($F17-$F17+1)/$F17)+50*(LOG($F17/$F17)),100*(($F17-H17+1)/$F17)+50*(LOG($F17/H17))))</f>
        <v>119.16462476221449</v>
      </c>
      <c r="J17" s="191"/>
      <c r="K17" s="51" t="s">
        <v>21</v>
      </c>
      <c r="M17" s="316">
        <v>2</v>
      </c>
      <c r="N17" s="221" t="s">
        <v>72</v>
      </c>
      <c r="O17" s="222" t="s">
        <v>38</v>
      </c>
      <c r="P17" s="222" t="s">
        <v>1274</v>
      </c>
      <c r="Q17" s="223" t="s">
        <v>32</v>
      </c>
      <c r="R17" s="221">
        <v>9</v>
      </c>
      <c r="S17" s="224" t="s">
        <v>106</v>
      </c>
      <c r="T17" s="224" t="s">
        <v>102</v>
      </c>
      <c r="U17" s="224" t="s">
        <v>104</v>
      </c>
      <c r="W17" s="221">
        <v>2</v>
      </c>
      <c r="X17" s="221" t="s">
        <v>72</v>
      </c>
      <c r="Y17" s="222" t="s">
        <v>38</v>
      </c>
      <c r="Z17" s="222" t="s">
        <v>1274</v>
      </c>
      <c r="AA17" s="223" t="s">
        <v>32</v>
      </c>
      <c r="AB17" s="221">
        <v>9</v>
      </c>
      <c r="AD17" s="314" t="s">
        <v>1275</v>
      </c>
      <c r="AE17" s="314" t="s">
        <v>1276</v>
      </c>
      <c r="AF17" s="315">
        <v>5</v>
      </c>
      <c r="AH17" s="314" t="s">
        <v>1277</v>
      </c>
      <c r="AI17" s="314" t="s">
        <v>1278</v>
      </c>
      <c r="AJ17" s="315">
        <v>1</v>
      </c>
      <c r="AL17" s="314" t="s">
        <v>1279</v>
      </c>
      <c r="AM17" s="314" t="s">
        <v>1280</v>
      </c>
      <c r="AN17" s="315">
        <v>3</v>
      </c>
    </row>
    <row r="18" spans="1:40" x14ac:dyDescent="0.2">
      <c r="A18" s="18">
        <v>16</v>
      </c>
      <c r="B18" s="214" t="s">
        <v>610</v>
      </c>
      <c r="C18" s="215" t="s">
        <v>110</v>
      </c>
      <c r="D18" s="216" t="s">
        <v>1551</v>
      </c>
      <c r="F18" s="217">
        <v>7</v>
      </c>
      <c r="G18" s="60" t="s">
        <v>591</v>
      </c>
      <c r="H18" s="89">
        <v>2</v>
      </c>
      <c r="I18" s="181">
        <f>IF(OR(H18="DSQ",H18="RAF",H18="DNC",H18="DPG"),0,IF(OR(H18="DNS",H18="DNF"),100*(($F18-$F18+1)/$F18)+50*(LOG($F18/$F18)),100*(($F18-H18+1)/$F18)+50*(LOG($F18/H18))))</f>
        <v>112.91768793179949</v>
      </c>
      <c r="J18" s="191"/>
      <c r="K18" s="51" t="s">
        <v>21</v>
      </c>
      <c r="M18" s="316">
        <v>3</v>
      </c>
      <c r="N18" s="221" t="s">
        <v>74</v>
      </c>
      <c r="O18" s="222" t="s">
        <v>52</v>
      </c>
      <c r="P18" s="222" t="s">
        <v>84</v>
      </c>
      <c r="Q18" s="223" t="s">
        <v>32</v>
      </c>
      <c r="R18" s="221">
        <v>13</v>
      </c>
      <c r="S18" s="224" t="s">
        <v>105</v>
      </c>
      <c r="T18" s="224" t="s">
        <v>106</v>
      </c>
      <c r="U18" s="224" t="s">
        <v>105</v>
      </c>
      <c r="W18" s="221">
        <v>3</v>
      </c>
      <c r="X18" s="221" t="s">
        <v>74</v>
      </c>
      <c r="Y18" s="222" t="s">
        <v>52</v>
      </c>
      <c r="Z18" s="222" t="s">
        <v>84</v>
      </c>
      <c r="AA18" s="223" t="s">
        <v>32</v>
      </c>
      <c r="AB18" s="221">
        <v>13</v>
      </c>
      <c r="AD18" s="314" t="s">
        <v>1281</v>
      </c>
      <c r="AE18" s="314" t="s">
        <v>1282</v>
      </c>
      <c r="AF18" s="315">
        <v>4</v>
      </c>
      <c r="AH18" s="314" t="s">
        <v>1283</v>
      </c>
      <c r="AI18" s="314" t="s">
        <v>1284</v>
      </c>
      <c r="AJ18" s="315">
        <v>5</v>
      </c>
      <c r="AL18" s="314" t="s">
        <v>1285</v>
      </c>
      <c r="AM18" s="314" t="s">
        <v>1286</v>
      </c>
      <c r="AN18" s="315">
        <v>4</v>
      </c>
    </row>
    <row r="19" spans="1:40" x14ac:dyDescent="0.2">
      <c r="A19" s="18">
        <v>17</v>
      </c>
      <c r="B19" s="214" t="s">
        <v>259</v>
      </c>
      <c r="C19" s="215" t="s">
        <v>260</v>
      </c>
      <c r="D19" s="216" t="s">
        <v>1367</v>
      </c>
      <c r="F19" s="217">
        <v>16</v>
      </c>
      <c r="G19" s="60" t="s">
        <v>33</v>
      </c>
      <c r="H19" s="89">
        <v>4</v>
      </c>
      <c r="I19" s="181">
        <f>IF(OR(H19="DSQ",H19="RAF",H19="DNC",H19="DPG"),0,IF(OR(H19="DNS",H19="DNF"),100*(($F19-$F19+1)/$F19)+50*(LOG($F19/$F19)),100*(($F19-H19+1)/$F19)+50*(LOG($F19/H19))))</f>
        <v>111.35299956639813</v>
      </c>
      <c r="J19" s="191"/>
      <c r="K19" s="51" t="s">
        <v>21</v>
      </c>
      <c r="M19" s="316">
        <v>4</v>
      </c>
      <c r="N19" s="221" t="s">
        <v>912</v>
      </c>
      <c r="O19" s="222" t="s">
        <v>913</v>
      </c>
      <c r="P19" s="222" t="s">
        <v>1287</v>
      </c>
      <c r="Q19" s="223" t="s">
        <v>32</v>
      </c>
      <c r="R19" s="221">
        <v>14</v>
      </c>
      <c r="S19" s="224" t="s">
        <v>107</v>
      </c>
      <c r="T19" s="224" t="s">
        <v>103</v>
      </c>
      <c r="U19" s="224" t="s">
        <v>107</v>
      </c>
      <c r="W19" s="221">
        <v>4</v>
      </c>
      <c r="X19" s="221" t="s">
        <v>912</v>
      </c>
      <c r="Y19" s="222" t="s">
        <v>913</v>
      </c>
      <c r="Z19" s="222" t="s">
        <v>1287</v>
      </c>
      <c r="AA19" s="223" t="s">
        <v>32</v>
      </c>
      <c r="AB19" s="221">
        <v>14</v>
      </c>
      <c r="AD19" s="314" t="s">
        <v>1288</v>
      </c>
      <c r="AE19" s="314" t="s">
        <v>1289</v>
      </c>
      <c r="AF19" s="315">
        <v>6</v>
      </c>
      <c r="AH19" s="314" t="s">
        <v>1290</v>
      </c>
      <c r="AI19" s="314" t="s">
        <v>1291</v>
      </c>
      <c r="AJ19" s="315">
        <v>2</v>
      </c>
      <c r="AL19" s="314" t="s">
        <v>1292</v>
      </c>
      <c r="AM19" s="314" t="s">
        <v>1293</v>
      </c>
      <c r="AN19" s="315">
        <v>6</v>
      </c>
    </row>
    <row r="20" spans="1:40" x14ac:dyDescent="0.2">
      <c r="A20" s="18">
        <v>18</v>
      </c>
      <c r="B20" s="214" t="s">
        <v>622</v>
      </c>
      <c r="C20" s="215" t="s">
        <v>486</v>
      </c>
      <c r="D20" s="216" t="s">
        <v>623</v>
      </c>
      <c r="F20" s="217">
        <v>16</v>
      </c>
      <c r="G20" s="60" t="s">
        <v>34</v>
      </c>
      <c r="H20" s="89">
        <v>4</v>
      </c>
      <c r="I20" s="181">
        <f>IF(OR(H20="DSQ",H20="RAF",H20="DNC",H20="DPG"),0,IF(OR(H20="DNS",H20="DNF"),100*(($F20-$F20+1)/$F20)+50*(LOG($F20/$F20)),100*(($F20-H20+1)/$F20)+50*(LOG($F20/H20))))</f>
        <v>111.35299956639813</v>
      </c>
      <c r="J20" s="191"/>
      <c r="K20" s="51" t="s">
        <v>21</v>
      </c>
      <c r="M20" s="316">
        <v>5</v>
      </c>
      <c r="N20" s="221" t="s">
        <v>108</v>
      </c>
      <c r="O20" s="222" t="s">
        <v>1294</v>
      </c>
      <c r="P20" s="222" t="s">
        <v>1295</v>
      </c>
      <c r="Q20" s="223" t="s">
        <v>32</v>
      </c>
      <c r="R20" s="221">
        <v>16</v>
      </c>
      <c r="S20" s="224" t="s">
        <v>103</v>
      </c>
      <c r="T20" s="224" t="s">
        <v>108</v>
      </c>
      <c r="U20" s="224" t="s">
        <v>108</v>
      </c>
      <c r="W20" s="221">
        <v>5</v>
      </c>
      <c r="X20" s="221" t="s">
        <v>108</v>
      </c>
      <c r="Y20" s="222" t="s">
        <v>1294</v>
      </c>
      <c r="Z20" s="222" t="s">
        <v>1295</v>
      </c>
      <c r="AA20" s="223" t="s">
        <v>32</v>
      </c>
      <c r="AB20" s="221">
        <v>16</v>
      </c>
      <c r="AD20" s="314" t="s">
        <v>1296</v>
      </c>
      <c r="AE20" s="314" t="s">
        <v>1297</v>
      </c>
      <c r="AF20" s="315">
        <v>2</v>
      </c>
      <c r="AH20" s="314" t="s">
        <v>1298</v>
      </c>
      <c r="AI20" s="314" t="s">
        <v>1299</v>
      </c>
      <c r="AJ20" s="315">
        <v>7</v>
      </c>
      <c r="AL20" s="314" t="s">
        <v>1300</v>
      </c>
      <c r="AM20" s="314" t="s">
        <v>1301</v>
      </c>
      <c r="AN20" s="315">
        <v>7</v>
      </c>
    </row>
    <row r="21" spans="1:40" x14ac:dyDescent="0.2">
      <c r="A21" s="18">
        <v>19</v>
      </c>
      <c r="B21" s="214" t="s">
        <v>912</v>
      </c>
      <c r="C21" s="215" t="s">
        <v>913</v>
      </c>
      <c r="D21" s="216" t="s">
        <v>1287</v>
      </c>
      <c r="F21" s="217">
        <v>14</v>
      </c>
      <c r="G21" s="60" t="s">
        <v>32</v>
      </c>
      <c r="H21" s="89">
        <v>4</v>
      </c>
      <c r="I21" s="181">
        <f>IF(OR(H21="DSQ",H21="RAF",H21="DNC",H21="DPG"),0,IF(OR(H21="DNS",H21="DNF"),100*(($F21-$F21+1)/$F21)+50*(LOG($F21/$F21)),100*(($F21-H21+1)/$F21)+50*(LOG($F21/H21))))</f>
        <v>105.77483078894235</v>
      </c>
      <c r="J21" s="191"/>
      <c r="K21" s="51" t="s">
        <v>21</v>
      </c>
      <c r="M21" s="316">
        <v>6</v>
      </c>
      <c r="N21" s="221" t="s">
        <v>550</v>
      </c>
      <c r="O21" s="222" t="s">
        <v>413</v>
      </c>
      <c r="P21" s="222" t="s">
        <v>1302</v>
      </c>
      <c r="Q21" s="223" t="s">
        <v>32</v>
      </c>
      <c r="R21" s="221">
        <v>17</v>
      </c>
      <c r="S21" s="224" t="s">
        <v>102</v>
      </c>
      <c r="T21" s="224" t="s">
        <v>458</v>
      </c>
      <c r="U21" s="224" t="s">
        <v>102</v>
      </c>
      <c r="W21" s="221">
        <v>6</v>
      </c>
      <c r="X21" s="221" t="s">
        <v>550</v>
      </c>
      <c r="Y21" s="222" t="s">
        <v>413</v>
      </c>
      <c r="Z21" s="222" t="s">
        <v>1302</v>
      </c>
      <c r="AA21" s="223" t="s">
        <v>32</v>
      </c>
      <c r="AB21" s="221">
        <v>17</v>
      </c>
      <c r="AD21" s="314" t="s">
        <v>1303</v>
      </c>
      <c r="AE21" s="314" t="s">
        <v>1304</v>
      </c>
      <c r="AF21" s="315">
        <v>1</v>
      </c>
      <c r="AH21" s="314" t="s">
        <v>1305</v>
      </c>
      <c r="AI21" s="314"/>
      <c r="AJ21" s="315" t="s">
        <v>458</v>
      </c>
      <c r="AL21" s="314" t="s">
        <v>1306</v>
      </c>
      <c r="AM21" s="314" t="s">
        <v>1307</v>
      </c>
      <c r="AN21" s="315">
        <v>1</v>
      </c>
    </row>
    <row r="22" spans="1:40" x14ac:dyDescent="0.2">
      <c r="A22" s="18">
        <v>20</v>
      </c>
      <c r="B22" s="214" t="s">
        <v>520</v>
      </c>
      <c r="C22" s="215" t="s">
        <v>574</v>
      </c>
      <c r="D22" s="216" t="s">
        <v>1235</v>
      </c>
      <c r="F22" s="217">
        <v>9</v>
      </c>
      <c r="G22" s="60" t="s">
        <v>37</v>
      </c>
      <c r="H22" s="89">
        <v>3</v>
      </c>
      <c r="I22" s="181">
        <f>IF(OR(H22="DSQ",H22="RAF",H22="DNC",H22="DPG"),0,IF(OR(H22="DNS",H22="DNF"),100*(($F22-$F22+1)/$F22)+50*(LOG($F22/$F22)),100*(($F22-H22+1)/$F22)+50*(LOG($F22/H22))))</f>
        <v>101.6338405137609</v>
      </c>
      <c r="J22" s="191"/>
      <c r="K22" s="51" t="s">
        <v>21</v>
      </c>
      <c r="M22" s="316">
        <v>7</v>
      </c>
      <c r="N22" s="221" t="s">
        <v>82</v>
      </c>
      <c r="O22" s="222" t="s">
        <v>83</v>
      </c>
      <c r="P22" s="222" t="s">
        <v>75</v>
      </c>
      <c r="Q22" s="223" t="s">
        <v>32</v>
      </c>
      <c r="R22" s="221">
        <v>21</v>
      </c>
      <c r="S22" s="224" t="s">
        <v>108</v>
      </c>
      <c r="T22" s="224" t="s">
        <v>107</v>
      </c>
      <c r="U22" s="224" t="s">
        <v>124</v>
      </c>
      <c r="W22" s="221">
        <v>7</v>
      </c>
      <c r="X22" s="221" t="s">
        <v>82</v>
      </c>
      <c r="Y22" s="222" t="s">
        <v>83</v>
      </c>
      <c r="Z22" s="222" t="s">
        <v>75</v>
      </c>
      <c r="AA22" s="223" t="s">
        <v>32</v>
      </c>
      <c r="AB22" s="221">
        <v>21</v>
      </c>
      <c r="AD22" s="314" t="s">
        <v>1308</v>
      </c>
      <c r="AE22" s="314" t="s">
        <v>1309</v>
      </c>
      <c r="AF22" s="315">
        <v>7</v>
      </c>
      <c r="AH22" s="314" t="s">
        <v>1310</v>
      </c>
      <c r="AI22" s="314" t="s">
        <v>1311</v>
      </c>
      <c r="AJ22" s="315">
        <v>6</v>
      </c>
      <c r="AL22" s="314" t="s">
        <v>1312</v>
      </c>
      <c r="AM22" s="314" t="s">
        <v>1313</v>
      </c>
      <c r="AN22" s="315">
        <v>8</v>
      </c>
    </row>
    <row r="23" spans="1:40" x14ac:dyDescent="0.2">
      <c r="A23" s="18">
        <v>21</v>
      </c>
      <c r="B23" s="214" t="s">
        <v>117</v>
      </c>
      <c r="C23" s="215" t="s">
        <v>118</v>
      </c>
      <c r="D23" s="216" t="s">
        <v>59</v>
      </c>
      <c r="F23" s="217">
        <v>16</v>
      </c>
      <c r="G23" s="60" t="s">
        <v>33</v>
      </c>
      <c r="H23" s="89">
        <v>5</v>
      </c>
      <c r="I23" s="181">
        <f>IF(OR(H23="DSQ",H23="RAF",H23="DNC",H23="DPG"),0,IF(OR(H23="DNS",H23="DNF"),100*(($F23-$F23+1)/$F23)+50*(LOG($F23/$F23)),100*(($F23-H23+1)/$F23)+50*(LOG($F23/H23))))</f>
        <v>100.2574989159953</v>
      </c>
      <c r="J23" s="191"/>
      <c r="K23" s="51" t="s">
        <v>21</v>
      </c>
      <c r="M23" s="316">
        <v>8</v>
      </c>
      <c r="N23" s="221" t="s">
        <v>805</v>
      </c>
      <c r="O23" s="222" t="s">
        <v>806</v>
      </c>
      <c r="P23" s="222" t="s">
        <v>1314</v>
      </c>
      <c r="Q23" s="223" t="s">
        <v>32</v>
      </c>
      <c r="R23" s="221">
        <v>24</v>
      </c>
      <c r="S23" s="224" t="s">
        <v>16</v>
      </c>
      <c r="T23" s="224" t="s">
        <v>105</v>
      </c>
      <c r="U23" s="224" t="s">
        <v>106</v>
      </c>
      <c r="W23" s="221">
        <v>8</v>
      </c>
      <c r="X23" s="221" t="s">
        <v>805</v>
      </c>
      <c r="Y23" s="222" t="s">
        <v>806</v>
      </c>
      <c r="Z23" s="222" t="s">
        <v>1314</v>
      </c>
      <c r="AA23" s="223" t="s">
        <v>32</v>
      </c>
      <c r="AB23" s="221">
        <v>24</v>
      </c>
      <c r="AD23" s="314"/>
      <c r="AE23" s="314"/>
      <c r="AF23" s="315" t="s">
        <v>16</v>
      </c>
      <c r="AH23" s="314" t="s">
        <v>1315</v>
      </c>
      <c r="AI23" s="314" t="s">
        <v>1316</v>
      </c>
      <c r="AJ23" s="315">
        <v>4</v>
      </c>
      <c r="AL23" s="314" t="s">
        <v>1317</v>
      </c>
      <c r="AM23" s="314" t="s">
        <v>1318</v>
      </c>
      <c r="AN23" s="315">
        <v>5</v>
      </c>
    </row>
    <row r="24" spans="1:40" x14ac:dyDescent="0.2">
      <c r="A24" s="18">
        <v>22</v>
      </c>
      <c r="B24" s="214" t="s">
        <v>53</v>
      </c>
      <c r="C24" s="215" t="s">
        <v>55</v>
      </c>
      <c r="D24" s="216" t="s">
        <v>64</v>
      </c>
      <c r="F24" s="217">
        <v>16</v>
      </c>
      <c r="G24" s="60" t="s">
        <v>34</v>
      </c>
      <c r="H24" s="89">
        <v>5</v>
      </c>
      <c r="I24" s="181">
        <f>IF(OR(H24="DSQ",H24="RAF",H24="DNC",H24="DPG"),0,IF(OR(H24="DNS",H24="DNF"),100*(($F24-$F24+1)/$F24)+50*(LOG($F24/$F24)),100*(($F24-H24+1)/$F24)+50*(LOG($F24/H24))))</f>
        <v>100.2574989159953</v>
      </c>
      <c r="J24" s="191"/>
      <c r="K24" s="51" t="s">
        <v>21</v>
      </c>
      <c r="M24" s="316">
        <v>9</v>
      </c>
      <c r="N24" s="221" t="s">
        <v>1319</v>
      </c>
      <c r="O24" s="222" t="s">
        <v>465</v>
      </c>
      <c r="P24" s="222" t="s">
        <v>1320</v>
      </c>
      <c r="Q24" s="223" t="s">
        <v>32</v>
      </c>
      <c r="R24" s="221">
        <v>27</v>
      </c>
      <c r="S24" s="224" t="s">
        <v>125</v>
      </c>
      <c r="T24" s="224" t="s">
        <v>125</v>
      </c>
      <c r="U24" s="224" t="s">
        <v>125</v>
      </c>
      <c r="W24" s="221">
        <v>9</v>
      </c>
      <c r="X24" s="221" t="s">
        <v>1319</v>
      </c>
      <c r="Y24" s="222" t="s">
        <v>465</v>
      </c>
      <c r="Z24" s="222" t="s">
        <v>1320</v>
      </c>
      <c r="AA24" s="223" t="s">
        <v>32</v>
      </c>
      <c r="AB24" s="221">
        <v>27</v>
      </c>
      <c r="AD24" s="314" t="s">
        <v>1321</v>
      </c>
      <c r="AE24" s="314" t="s">
        <v>1322</v>
      </c>
      <c r="AF24" s="315">
        <v>9</v>
      </c>
      <c r="AH24" s="314" t="s">
        <v>1323</v>
      </c>
      <c r="AI24" s="314" t="s">
        <v>1324</v>
      </c>
      <c r="AJ24" s="315">
        <v>9</v>
      </c>
      <c r="AL24" s="314" t="s">
        <v>1325</v>
      </c>
      <c r="AM24" s="314" t="s">
        <v>1326</v>
      </c>
      <c r="AN24" s="315">
        <v>9</v>
      </c>
    </row>
    <row r="25" spans="1:40" x14ac:dyDescent="0.2">
      <c r="A25" s="18">
        <v>23</v>
      </c>
      <c r="B25" s="214" t="s">
        <v>108</v>
      </c>
      <c r="C25" s="215" t="s">
        <v>1294</v>
      </c>
      <c r="D25" s="216" t="s">
        <v>1295</v>
      </c>
      <c r="F25" s="217">
        <v>14</v>
      </c>
      <c r="G25" s="60" t="s">
        <v>32</v>
      </c>
      <c r="H25" s="89">
        <v>5</v>
      </c>
      <c r="I25" s="181">
        <f>IF(OR(H25="DSQ",H25="RAF",H25="DNC",H25="DPG"),0,IF(OR(H25="DNS",H25="DNF"),100*(($F25-$F25+1)/$F25)+50*(LOG($F25/$F25)),100*(($F25-H25+1)/$F25)+50*(LOG($F25/H25))))</f>
        <v>93.786472995682388</v>
      </c>
      <c r="J25" s="191"/>
      <c r="K25" s="51" t="s">
        <v>21</v>
      </c>
      <c r="M25" s="316">
        <v>10</v>
      </c>
      <c r="N25" s="221" t="s">
        <v>80</v>
      </c>
      <c r="O25" s="222" t="s">
        <v>39</v>
      </c>
      <c r="P25" s="222" t="s">
        <v>645</v>
      </c>
      <c r="Q25" s="223" t="s">
        <v>32</v>
      </c>
      <c r="R25" s="221">
        <v>34</v>
      </c>
      <c r="S25" s="224" t="s">
        <v>17</v>
      </c>
      <c r="T25" s="224" t="s">
        <v>124</v>
      </c>
      <c r="U25" s="224" t="s">
        <v>141</v>
      </c>
      <c r="W25" s="221">
        <v>10</v>
      </c>
      <c r="X25" s="221" t="s">
        <v>80</v>
      </c>
      <c r="Y25" s="222" t="s">
        <v>39</v>
      </c>
      <c r="Z25" s="222" t="s">
        <v>645</v>
      </c>
      <c r="AA25" s="223" t="s">
        <v>32</v>
      </c>
      <c r="AB25" s="221">
        <v>34</v>
      </c>
      <c r="AD25" s="314"/>
      <c r="AE25" s="314"/>
      <c r="AF25" s="315" t="s">
        <v>17</v>
      </c>
      <c r="AH25" s="314" t="s">
        <v>1327</v>
      </c>
      <c r="AI25" s="314" t="s">
        <v>1328</v>
      </c>
      <c r="AJ25" s="315">
        <v>8</v>
      </c>
      <c r="AL25" s="314" t="s">
        <v>1329</v>
      </c>
      <c r="AM25" s="314" t="s">
        <v>1330</v>
      </c>
      <c r="AN25" s="315">
        <v>11</v>
      </c>
    </row>
    <row r="26" spans="1:40" x14ac:dyDescent="0.2">
      <c r="A26" s="18">
        <v>24</v>
      </c>
      <c r="B26" s="214" t="s">
        <v>132</v>
      </c>
      <c r="C26" s="215" t="s">
        <v>109</v>
      </c>
      <c r="D26" s="216" t="s">
        <v>1204</v>
      </c>
      <c r="F26" s="217">
        <v>4</v>
      </c>
      <c r="G26" s="60" t="s">
        <v>89</v>
      </c>
      <c r="H26" s="89">
        <v>2</v>
      </c>
      <c r="I26" s="181">
        <f>IF(OR(H26="DSQ",H26="RAF",H26="DNC",H26="DPG"),0,IF(OR(H26="DNS",H26="DNF"),100*(($F26-$F26+1)/$F26)+50*(LOG($F26/$F26)),100*(($F26-H26+1)/$F26)+50*(LOG($F26/H26))))</f>
        <v>90.051499783199063</v>
      </c>
      <c r="J26" s="191"/>
      <c r="K26" s="51" t="s">
        <v>21</v>
      </c>
      <c r="M26" s="316">
        <v>11</v>
      </c>
      <c r="N26" s="221" t="s">
        <v>35</v>
      </c>
      <c r="O26" s="222" t="s">
        <v>43</v>
      </c>
      <c r="P26" s="222" t="s">
        <v>1331</v>
      </c>
      <c r="Q26" s="223" t="s">
        <v>32</v>
      </c>
      <c r="R26" s="221">
        <v>36</v>
      </c>
      <c r="S26" s="224" t="s">
        <v>124</v>
      </c>
      <c r="T26" s="224" t="s">
        <v>16</v>
      </c>
      <c r="U26" s="224" t="s">
        <v>140</v>
      </c>
      <c r="W26" s="221">
        <v>11</v>
      </c>
      <c r="X26" s="221" t="s">
        <v>35</v>
      </c>
      <c r="Y26" s="222" t="s">
        <v>43</v>
      </c>
      <c r="Z26" s="222" t="s">
        <v>1331</v>
      </c>
      <c r="AA26" s="223" t="s">
        <v>32</v>
      </c>
      <c r="AB26" s="221">
        <v>36</v>
      </c>
      <c r="AD26" s="314" t="s">
        <v>1332</v>
      </c>
      <c r="AE26" s="314" t="s">
        <v>1333</v>
      </c>
      <c r="AF26" s="315">
        <v>8</v>
      </c>
      <c r="AH26" s="314"/>
      <c r="AI26" s="314"/>
      <c r="AJ26" s="315" t="s">
        <v>16</v>
      </c>
      <c r="AL26" s="314" t="s">
        <v>1334</v>
      </c>
      <c r="AM26" s="314" t="s">
        <v>1335</v>
      </c>
      <c r="AN26" s="315">
        <v>13</v>
      </c>
    </row>
    <row r="27" spans="1:40" x14ac:dyDescent="0.2">
      <c r="A27" s="18">
        <v>25</v>
      </c>
      <c r="B27" s="214" t="s">
        <v>1115</v>
      </c>
      <c r="C27" s="215" t="s">
        <v>1116</v>
      </c>
      <c r="D27" s="216" t="s">
        <v>1584</v>
      </c>
      <c r="F27" s="217">
        <v>4</v>
      </c>
      <c r="G27" s="60" t="s">
        <v>606</v>
      </c>
      <c r="H27" s="89">
        <v>2</v>
      </c>
      <c r="I27" s="181">
        <f>IF(OR(H27="DSQ",H27="RAF",H27="DNC",H27="DPG"),0,IF(OR(H27="DNS",H27="DNF"),100*(($F27-$F27+1)/$F27)+50*(LOG($F27/$F27)),100*(($F27-H27+1)/$F27)+50*(LOG($F27/H27))))</f>
        <v>90.051499783199063</v>
      </c>
      <c r="J27" s="191"/>
      <c r="K27" s="51" t="s">
        <v>21</v>
      </c>
      <c r="M27" s="316">
        <v>12</v>
      </c>
      <c r="N27" s="221" t="s">
        <v>515</v>
      </c>
      <c r="O27" s="222" t="s">
        <v>643</v>
      </c>
      <c r="P27" s="222" t="s">
        <v>1336</v>
      </c>
      <c r="Q27" s="223" t="s">
        <v>32</v>
      </c>
      <c r="R27" s="221">
        <v>37</v>
      </c>
      <c r="S27" s="224" t="s">
        <v>17</v>
      </c>
      <c r="T27" s="224" t="s">
        <v>101</v>
      </c>
      <c r="U27" s="224" t="s">
        <v>127</v>
      </c>
      <c r="W27" s="221">
        <v>12</v>
      </c>
      <c r="X27" s="221" t="s">
        <v>515</v>
      </c>
      <c r="Y27" s="222" t="s">
        <v>643</v>
      </c>
      <c r="Z27" s="222" t="s">
        <v>1336</v>
      </c>
      <c r="AA27" s="223" t="s">
        <v>32</v>
      </c>
      <c r="AB27" s="221">
        <v>37</v>
      </c>
      <c r="AD27" s="314"/>
      <c r="AE27" s="314"/>
      <c r="AF27" s="315" t="s">
        <v>17</v>
      </c>
      <c r="AH27" s="314" t="s">
        <v>1337</v>
      </c>
      <c r="AI27" s="314" t="s">
        <v>1338</v>
      </c>
      <c r="AJ27" s="315">
        <v>10</v>
      </c>
      <c r="AL27" s="314" t="s">
        <v>1339</v>
      </c>
      <c r="AM27" s="314" t="s">
        <v>1340</v>
      </c>
      <c r="AN27" s="315">
        <v>12</v>
      </c>
    </row>
    <row r="28" spans="1:40" x14ac:dyDescent="0.2">
      <c r="A28" s="18">
        <v>26</v>
      </c>
      <c r="B28" s="214" t="s">
        <v>192</v>
      </c>
      <c r="C28" s="215" t="s">
        <v>611</v>
      </c>
      <c r="D28" s="216" t="s">
        <v>612</v>
      </c>
      <c r="F28" s="217">
        <v>16</v>
      </c>
      <c r="G28" s="60" t="s">
        <v>33</v>
      </c>
      <c r="H28" s="89">
        <v>6</v>
      </c>
      <c r="I28" s="181">
        <f>IF(OR(H28="DSQ",H28="RAF",H28="DNC",H28="DPG"),0,IF(OR(H28="DNS",H28="DNF"),100*(($F28-$F28+1)/$F28)+50*(LOG($F28/$F28)),100*(($F28-H28+1)/$F28)+50*(LOG($F28/H28))))</f>
        <v>90.048436613614058</v>
      </c>
      <c r="J28" s="191"/>
      <c r="K28" s="51" t="s">
        <v>21</v>
      </c>
      <c r="M28" s="316">
        <v>13</v>
      </c>
      <c r="N28" s="221" t="s">
        <v>1341</v>
      </c>
      <c r="O28" s="222" t="s">
        <v>559</v>
      </c>
      <c r="P28" s="222" t="s">
        <v>1342</v>
      </c>
      <c r="Q28" s="223" t="s">
        <v>32</v>
      </c>
      <c r="R28" s="221">
        <v>40</v>
      </c>
      <c r="S28" s="224" t="s">
        <v>16</v>
      </c>
      <c r="T28" s="224" t="s">
        <v>17</v>
      </c>
      <c r="U28" s="224" t="s">
        <v>101</v>
      </c>
      <c r="W28" s="221">
        <v>13</v>
      </c>
      <c r="X28" s="221" t="s">
        <v>1341</v>
      </c>
      <c r="Y28" s="222" t="s">
        <v>559</v>
      </c>
      <c r="Z28" s="222" t="s">
        <v>1342</v>
      </c>
      <c r="AA28" s="223" t="s">
        <v>32</v>
      </c>
      <c r="AB28" s="221">
        <v>40</v>
      </c>
      <c r="AD28" s="314"/>
      <c r="AE28" s="314"/>
      <c r="AF28" s="315" t="s">
        <v>16</v>
      </c>
      <c r="AH28" s="314"/>
      <c r="AI28" s="314"/>
      <c r="AJ28" s="315" t="s">
        <v>17</v>
      </c>
      <c r="AL28" s="314" t="s">
        <v>1343</v>
      </c>
      <c r="AM28" s="314" t="s">
        <v>1344</v>
      </c>
      <c r="AN28" s="315">
        <v>10</v>
      </c>
    </row>
    <row r="29" spans="1:40" x14ac:dyDescent="0.2">
      <c r="A29" s="18">
        <v>27</v>
      </c>
      <c r="B29" s="214" t="s">
        <v>208</v>
      </c>
      <c r="C29" s="215" t="s">
        <v>209</v>
      </c>
      <c r="D29" s="216" t="s">
        <v>1479</v>
      </c>
      <c r="F29" s="217">
        <v>16</v>
      </c>
      <c r="G29" s="60" t="s">
        <v>34</v>
      </c>
      <c r="H29" s="89">
        <v>6</v>
      </c>
      <c r="I29" s="181">
        <f>IF(OR(H29="DSQ",H29="RAF",H29="DNC",H29="DPG"),0,IF(OR(H29="DNS",H29="DNF"),100*(($F29-$F29+1)/$F29)+50*(LOG($F29/$F29)),100*(($F29-H29+1)/$F29)+50*(LOG($F29/H29))))</f>
        <v>90.048436613614058</v>
      </c>
      <c r="J29" s="191"/>
      <c r="K29" s="51" t="s">
        <v>21</v>
      </c>
      <c r="M29" s="221">
        <v>14</v>
      </c>
      <c r="N29" s="221" t="s">
        <v>1345</v>
      </c>
      <c r="O29" s="222" t="s">
        <v>561</v>
      </c>
      <c r="P29" s="222" t="s">
        <v>1346</v>
      </c>
      <c r="Q29" s="223" t="s">
        <v>32</v>
      </c>
      <c r="R29" s="221">
        <v>45</v>
      </c>
      <c r="S29" s="224" t="s">
        <v>16</v>
      </c>
      <c r="T29" s="224" t="s">
        <v>17</v>
      </c>
      <c r="U29" s="224" t="s">
        <v>17</v>
      </c>
      <c r="W29" s="221" t="s">
        <v>646</v>
      </c>
      <c r="X29" s="221" t="s">
        <v>1345</v>
      </c>
      <c r="Y29" s="222" t="s">
        <v>561</v>
      </c>
      <c r="Z29" s="222" t="s">
        <v>1346</v>
      </c>
      <c r="AA29" s="223" t="s">
        <v>32</v>
      </c>
      <c r="AB29" s="221">
        <v>45</v>
      </c>
      <c r="AD29" s="314"/>
      <c r="AE29" s="314"/>
      <c r="AF29" s="315" t="s">
        <v>16</v>
      </c>
      <c r="AH29" s="314"/>
      <c r="AI29" s="314"/>
      <c r="AJ29" s="315" t="s">
        <v>17</v>
      </c>
      <c r="AL29" s="314"/>
      <c r="AM29" s="314"/>
      <c r="AN29" s="315" t="s">
        <v>17</v>
      </c>
    </row>
    <row r="30" spans="1:40" x14ac:dyDescent="0.2">
      <c r="A30" s="18">
        <v>28</v>
      </c>
      <c r="B30" s="214" t="s">
        <v>130</v>
      </c>
      <c r="C30" s="215" t="s">
        <v>647</v>
      </c>
      <c r="D30" s="216" t="s">
        <v>1558</v>
      </c>
      <c r="F30" s="217">
        <v>7</v>
      </c>
      <c r="G30" s="60" t="s">
        <v>591</v>
      </c>
      <c r="H30" s="89">
        <v>3</v>
      </c>
      <c r="I30" s="181">
        <f>IF(OR(H30="DSQ",H30="RAF",H30="DNC",H30="DPG"),0,IF(OR(H30="DNS",H30="DNF"),100*(($F30-$F30+1)/$F30)+50*(LOG($F30/$F30)),100*(($F30-H30+1)/$F30)+50*(LOG($F30/H30))))</f>
        <v>89.827410693301147</v>
      </c>
      <c r="J30" s="191"/>
      <c r="K30" s="51" t="s">
        <v>22</v>
      </c>
      <c r="M30" s="317">
        <v>1</v>
      </c>
      <c r="N30" s="218" t="s">
        <v>594</v>
      </c>
      <c r="O30" s="219" t="s">
        <v>595</v>
      </c>
      <c r="P30" s="219" t="s">
        <v>1347</v>
      </c>
      <c r="Q30" s="220" t="s">
        <v>33</v>
      </c>
      <c r="R30" s="218" t="s">
        <v>141</v>
      </c>
      <c r="S30" s="212" t="s">
        <v>108</v>
      </c>
      <c r="T30" s="212" t="s">
        <v>102</v>
      </c>
      <c r="U30" s="212" t="s">
        <v>104</v>
      </c>
      <c r="W30" s="218">
        <v>1</v>
      </c>
      <c r="X30" s="218" t="s">
        <v>594</v>
      </c>
      <c r="Y30" s="219" t="s">
        <v>595</v>
      </c>
      <c r="Z30" s="219" t="s">
        <v>1347</v>
      </c>
      <c r="AA30" s="220" t="s">
        <v>33</v>
      </c>
      <c r="AB30" s="218">
        <v>11</v>
      </c>
      <c r="AD30" s="1" t="s">
        <v>1348</v>
      </c>
      <c r="AE30" s="1" t="s">
        <v>1349</v>
      </c>
      <c r="AF30" s="22">
        <v>7</v>
      </c>
      <c r="AH30" s="1" t="s">
        <v>1350</v>
      </c>
      <c r="AI30" s="1" t="s">
        <v>1351</v>
      </c>
      <c r="AJ30" s="22">
        <v>1</v>
      </c>
      <c r="AL30" s="1" t="s">
        <v>1352</v>
      </c>
      <c r="AM30" s="1" t="s">
        <v>1353</v>
      </c>
      <c r="AN30" s="22">
        <v>3</v>
      </c>
    </row>
    <row r="31" spans="1:40" x14ac:dyDescent="0.2">
      <c r="A31" s="18">
        <v>29</v>
      </c>
      <c r="B31" s="214" t="s">
        <v>184</v>
      </c>
      <c r="C31" s="215" t="s">
        <v>440</v>
      </c>
      <c r="D31" s="216" t="s">
        <v>63</v>
      </c>
      <c r="F31" s="217">
        <v>9</v>
      </c>
      <c r="G31" s="60" t="s">
        <v>37</v>
      </c>
      <c r="H31" s="89">
        <v>4</v>
      </c>
      <c r="I31" s="181">
        <f>IF(OR(H31="DSQ",H31="RAF",H31="DNC",H31="DPG"),0,IF(OR(H31="DNS",H31="DNF"),100*(($F31-$F31+1)/$F31)+50*(LOG($F31/$F31)),100*(($F31-H31+1)/$F31)+50*(LOG($F31/H31))))</f>
        <v>84.275792572234778</v>
      </c>
      <c r="J31" s="191"/>
      <c r="K31" s="51" t="s">
        <v>22</v>
      </c>
      <c r="M31" s="317">
        <v>2</v>
      </c>
      <c r="N31" s="218" t="s">
        <v>1354</v>
      </c>
      <c r="O31" s="219" t="s">
        <v>494</v>
      </c>
      <c r="P31" s="219" t="s">
        <v>651</v>
      </c>
      <c r="Q31" s="220" t="s">
        <v>33</v>
      </c>
      <c r="R31" s="218" t="s">
        <v>141</v>
      </c>
      <c r="S31" s="212" t="s">
        <v>102</v>
      </c>
      <c r="T31" s="212" t="s">
        <v>104</v>
      </c>
      <c r="U31" s="212" t="s">
        <v>108</v>
      </c>
      <c r="W31" s="218">
        <v>2</v>
      </c>
      <c r="X31" s="218" t="s">
        <v>1354</v>
      </c>
      <c r="Y31" s="219" t="s">
        <v>494</v>
      </c>
      <c r="Z31" s="219" t="s">
        <v>651</v>
      </c>
      <c r="AA31" s="220" t="s">
        <v>33</v>
      </c>
      <c r="AB31" s="218">
        <v>11</v>
      </c>
      <c r="AD31" s="1" t="s">
        <v>1355</v>
      </c>
      <c r="AE31" s="1" t="s">
        <v>1356</v>
      </c>
      <c r="AF31" s="22">
        <v>1</v>
      </c>
      <c r="AH31" s="1" t="s">
        <v>1357</v>
      </c>
      <c r="AI31" s="1" t="s">
        <v>1358</v>
      </c>
      <c r="AJ31" s="22">
        <v>3</v>
      </c>
      <c r="AL31" s="1" t="s">
        <v>1359</v>
      </c>
      <c r="AM31" s="1" t="s">
        <v>1360</v>
      </c>
      <c r="AN31" s="22">
        <v>7</v>
      </c>
    </row>
    <row r="32" spans="1:40" x14ac:dyDescent="0.2">
      <c r="A32" s="18">
        <v>30</v>
      </c>
      <c r="B32" s="214" t="s">
        <v>550</v>
      </c>
      <c r="C32" s="215" t="s">
        <v>413</v>
      </c>
      <c r="D32" s="216" t="s">
        <v>1302</v>
      </c>
      <c r="F32" s="217">
        <v>14</v>
      </c>
      <c r="G32" s="60" t="s">
        <v>32</v>
      </c>
      <c r="H32" s="89">
        <v>6</v>
      </c>
      <c r="I32" s="181">
        <f>IF(OR(H32="DSQ",H32="RAF",H32="DNC",H32="DPG"),0,IF(OR(H32="DNS",H32="DNF"),100*(($F32-$F32+1)/$F32)+50*(LOG($F32/$F32)),100*(($F32-H32+1)/$F32)+50*(LOG($F32/H32))))</f>
        <v>82.684553550444008</v>
      </c>
      <c r="J32" s="191"/>
      <c r="K32" s="51" t="s">
        <v>22</v>
      </c>
      <c r="M32" s="317">
        <v>3</v>
      </c>
      <c r="N32" s="218" t="s">
        <v>140</v>
      </c>
      <c r="O32" s="219" t="s">
        <v>121</v>
      </c>
      <c r="P32" s="219" t="s">
        <v>588</v>
      </c>
      <c r="Q32" s="220" t="s">
        <v>33</v>
      </c>
      <c r="R32" s="218" t="s">
        <v>127</v>
      </c>
      <c r="S32" s="212" t="s">
        <v>107</v>
      </c>
      <c r="T32" s="212" t="s">
        <v>105</v>
      </c>
      <c r="U32" s="212" t="s">
        <v>103</v>
      </c>
      <c r="W32" s="218">
        <v>3</v>
      </c>
      <c r="X32" s="218" t="s">
        <v>140</v>
      </c>
      <c r="Y32" s="219" t="s">
        <v>121</v>
      </c>
      <c r="Z32" s="219" t="s">
        <v>588</v>
      </c>
      <c r="AA32" s="220" t="s">
        <v>33</v>
      </c>
      <c r="AB32" s="218">
        <v>12</v>
      </c>
      <c r="AD32" s="1" t="s">
        <v>1361</v>
      </c>
      <c r="AE32" s="1" t="s">
        <v>1362</v>
      </c>
      <c r="AF32" s="22">
        <v>6</v>
      </c>
      <c r="AH32" s="1" t="s">
        <v>1363</v>
      </c>
      <c r="AI32" s="1" t="s">
        <v>1364</v>
      </c>
      <c r="AJ32" s="22">
        <v>4</v>
      </c>
      <c r="AL32" s="1" t="s">
        <v>1365</v>
      </c>
      <c r="AM32" s="1" t="s">
        <v>1366</v>
      </c>
      <c r="AN32" s="22">
        <v>2</v>
      </c>
    </row>
    <row r="33" spans="1:40" x14ac:dyDescent="0.2">
      <c r="A33" s="18">
        <v>31</v>
      </c>
      <c r="B33" s="214" t="s">
        <v>119</v>
      </c>
      <c r="C33" s="215" t="s">
        <v>621</v>
      </c>
      <c r="D33" s="216" t="s">
        <v>690</v>
      </c>
      <c r="F33" s="217">
        <v>16</v>
      </c>
      <c r="G33" s="60" t="s">
        <v>33</v>
      </c>
      <c r="H33" s="89">
        <v>7</v>
      </c>
      <c r="I33" s="181">
        <f>IF(OR(H33="DSQ",H33="RAF",H33="DNC",H33="DPG"),0,IF(OR(H33="DNS",H33="DNF"),100*(($F33-$F33+1)/$F33)+50*(LOG($F33/$F33)),100*(($F33-H33+1)/$F33)+50*(LOG($F33/H33))))</f>
        <v>80.45109713208339</v>
      </c>
      <c r="J33" s="191"/>
      <c r="K33" s="51" t="s">
        <v>22</v>
      </c>
      <c r="M33" s="317">
        <v>4</v>
      </c>
      <c r="N33" s="218" t="s">
        <v>259</v>
      </c>
      <c r="O33" s="219" t="s">
        <v>260</v>
      </c>
      <c r="P33" s="219" t="s">
        <v>1367</v>
      </c>
      <c r="Q33" s="220" t="s">
        <v>33</v>
      </c>
      <c r="R33" s="218" t="s">
        <v>128</v>
      </c>
      <c r="S33" s="212" t="s">
        <v>104</v>
      </c>
      <c r="T33" s="212" t="s">
        <v>106</v>
      </c>
      <c r="U33" s="212" t="s">
        <v>107</v>
      </c>
      <c r="W33" s="218">
        <v>4</v>
      </c>
      <c r="X33" s="218" t="s">
        <v>259</v>
      </c>
      <c r="Y33" s="219" t="s">
        <v>260</v>
      </c>
      <c r="Z33" s="219" t="s">
        <v>1367</v>
      </c>
      <c r="AA33" s="220" t="s">
        <v>33</v>
      </c>
      <c r="AB33" s="218">
        <v>14</v>
      </c>
      <c r="AD33" s="1" t="s">
        <v>1368</v>
      </c>
      <c r="AE33" s="1" t="s">
        <v>1369</v>
      </c>
      <c r="AF33" s="22">
        <v>3</v>
      </c>
      <c r="AH33" s="1" t="s">
        <v>1370</v>
      </c>
      <c r="AI33" s="1" t="s">
        <v>1371</v>
      </c>
      <c r="AJ33" s="22">
        <v>5</v>
      </c>
      <c r="AL33" s="1" t="s">
        <v>1372</v>
      </c>
      <c r="AM33" s="1" t="s">
        <v>1373</v>
      </c>
      <c r="AN33" s="22">
        <v>6</v>
      </c>
    </row>
    <row r="34" spans="1:40" x14ac:dyDescent="0.2">
      <c r="A34" s="18">
        <v>32</v>
      </c>
      <c r="B34" s="214" t="s">
        <v>1124</v>
      </c>
      <c r="C34" s="215" t="s">
        <v>1125</v>
      </c>
      <c r="D34" s="216" t="s">
        <v>1484</v>
      </c>
      <c r="F34" s="217">
        <v>16</v>
      </c>
      <c r="G34" s="60" t="s">
        <v>34</v>
      </c>
      <c r="H34" s="89">
        <v>7</v>
      </c>
      <c r="I34" s="181">
        <f>IF(OR(H34="DSQ",H34="RAF",H34="DNC",H34="DPG"),0,IF(OR(H34="DNS",H34="DNF"),100*(($F34-$F34+1)/$F34)+50*(LOG($F34/$F34)),100*(($F34-H34+1)/$F34)+50*(LOG($F34/H34))))</f>
        <v>80.45109713208339</v>
      </c>
      <c r="J34" s="191"/>
      <c r="K34" s="51" t="s">
        <v>22</v>
      </c>
      <c r="M34" s="317">
        <v>5</v>
      </c>
      <c r="N34" s="218" t="s">
        <v>117</v>
      </c>
      <c r="O34" s="219" t="s">
        <v>118</v>
      </c>
      <c r="P34" s="219" t="s">
        <v>59</v>
      </c>
      <c r="Q34" s="220" t="s">
        <v>33</v>
      </c>
      <c r="R34" s="218" t="s">
        <v>126</v>
      </c>
      <c r="S34" s="212" t="s">
        <v>103</v>
      </c>
      <c r="T34" s="212" t="s">
        <v>125</v>
      </c>
      <c r="U34" s="212" t="s">
        <v>105</v>
      </c>
      <c r="W34" s="218">
        <v>5</v>
      </c>
      <c r="X34" s="218" t="s">
        <v>117</v>
      </c>
      <c r="Y34" s="219" t="s">
        <v>118</v>
      </c>
      <c r="Z34" s="219" t="s">
        <v>59</v>
      </c>
      <c r="AA34" s="220" t="s">
        <v>33</v>
      </c>
      <c r="AB34" s="218">
        <v>15</v>
      </c>
      <c r="AD34" s="1" t="s">
        <v>1374</v>
      </c>
      <c r="AE34" s="1" t="s">
        <v>1375</v>
      </c>
      <c r="AF34" s="22">
        <v>2</v>
      </c>
      <c r="AH34" s="1" t="s">
        <v>1376</v>
      </c>
      <c r="AI34" s="1" t="s">
        <v>1377</v>
      </c>
      <c r="AJ34" s="22">
        <v>9</v>
      </c>
      <c r="AL34" s="1" t="s">
        <v>1378</v>
      </c>
      <c r="AM34" s="1" t="s">
        <v>1379</v>
      </c>
      <c r="AN34" s="22">
        <v>4</v>
      </c>
    </row>
    <row r="35" spans="1:40" x14ac:dyDescent="0.2">
      <c r="A35" s="18">
        <v>33</v>
      </c>
      <c r="B35" s="214" t="s">
        <v>1610</v>
      </c>
      <c r="C35" s="215" t="s">
        <v>198</v>
      </c>
      <c r="D35" s="216" t="s">
        <v>1611</v>
      </c>
      <c r="F35" s="217">
        <v>3</v>
      </c>
      <c r="G35" s="60" t="s">
        <v>174</v>
      </c>
      <c r="H35" s="89">
        <v>2</v>
      </c>
      <c r="I35" s="181">
        <f>IF(OR(H35="DSQ",H35="RAF",H35="DNC",H35="DPG"),0,IF(OR(H35="DNS",H35="DNF"),100*(($F35-$F35+1)/$F35)+50*(LOG($F35/$F35)),100*(($F35-H35+1)/$F35)+50*(LOG($F35/H35))))</f>
        <v>75.471229619450725</v>
      </c>
      <c r="J35" s="191"/>
      <c r="K35" s="51" t="s">
        <v>22</v>
      </c>
      <c r="M35" s="317">
        <v>6</v>
      </c>
      <c r="N35" s="218" t="s">
        <v>192</v>
      </c>
      <c r="O35" s="219" t="s">
        <v>611</v>
      </c>
      <c r="P35" s="219" t="s">
        <v>612</v>
      </c>
      <c r="Q35" s="220" t="s">
        <v>33</v>
      </c>
      <c r="R35" s="218" t="s">
        <v>100</v>
      </c>
      <c r="S35" s="212" t="s">
        <v>125</v>
      </c>
      <c r="T35" s="212" t="s">
        <v>103</v>
      </c>
      <c r="U35" s="212" t="s">
        <v>106</v>
      </c>
      <c r="W35" s="218">
        <v>6</v>
      </c>
      <c r="X35" s="218" t="s">
        <v>192</v>
      </c>
      <c r="Y35" s="219" t="s">
        <v>611</v>
      </c>
      <c r="Z35" s="219" t="s">
        <v>612</v>
      </c>
      <c r="AA35" s="220" t="s">
        <v>33</v>
      </c>
      <c r="AB35" s="218">
        <v>16</v>
      </c>
      <c r="AD35" s="1" t="s">
        <v>1380</v>
      </c>
      <c r="AE35" s="1" t="s">
        <v>1381</v>
      </c>
      <c r="AF35" s="22">
        <v>9</v>
      </c>
      <c r="AH35" s="1" t="s">
        <v>1382</v>
      </c>
      <c r="AI35" s="1" t="s">
        <v>1383</v>
      </c>
      <c r="AJ35" s="22">
        <v>2</v>
      </c>
      <c r="AL35" s="1" t="s">
        <v>1384</v>
      </c>
      <c r="AM35" s="1" t="s">
        <v>1385</v>
      </c>
      <c r="AN35" s="22">
        <v>5</v>
      </c>
    </row>
    <row r="36" spans="1:40" x14ac:dyDescent="0.2">
      <c r="A36" s="18">
        <v>34</v>
      </c>
      <c r="B36" s="214" t="s">
        <v>82</v>
      </c>
      <c r="C36" s="215" t="s">
        <v>83</v>
      </c>
      <c r="D36" s="216" t="s">
        <v>75</v>
      </c>
      <c r="F36" s="217">
        <v>14</v>
      </c>
      <c r="G36" s="60" t="s">
        <v>32</v>
      </c>
      <c r="H36" s="89">
        <v>7</v>
      </c>
      <c r="I36" s="181">
        <f>IF(OR(H36="DSQ",H36="RAF",H36="DNC",H36="DPG"),0,IF(OR(H36="DNS",H36="DNF"),100*(($F36-$F36+1)/$F36)+50*(LOG($F36/$F36)),100*(($F36-H36+1)/$F36)+50*(LOG($F36/H36))))</f>
        <v>72.194356926056201</v>
      </c>
      <c r="J36" s="191"/>
      <c r="K36" s="51" t="s">
        <v>22</v>
      </c>
      <c r="M36" s="317">
        <v>7</v>
      </c>
      <c r="N36" s="218" t="s">
        <v>119</v>
      </c>
      <c r="O36" s="219" t="s">
        <v>621</v>
      </c>
      <c r="P36" s="219" t="s">
        <v>690</v>
      </c>
      <c r="Q36" s="220" t="s">
        <v>33</v>
      </c>
      <c r="R36" s="218" t="s">
        <v>412</v>
      </c>
      <c r="S36" s="212">
        <v>11</v>
      </c>
      <c r="T36" s="212" t="s">
        <v>108</v>
      </c>
      <c r="U36" s="212" t="s">
        <v>102</v>
      </c>
      <c r="W36" s="218">
        <v>7</v>
      </c>
      <c r="X36" s="218" t="s">
        <v>119</v>
      </c>
      <c r="Y36" s="219" t="s">
        <v>621</v>
      </c>
      <c r="Z36" s="219" t="s">
        <v>690</v>
      </c>
      <c r="AA36" s="220" t="s">
        <v>33</v>
      </c>
      <c r="AB36" s="218">
        <v>19</v>
      </c>
      <c r="AD36" s="1" t="s">
        <v>1386</v>
      </c>
      <c r="AE36" s="1" t="s">
        <v>1387</v>
      </c>
      <c r="AF36" s="22">
        <v>11</v>
      </c>
      <c r="AH36" s="1" t="s">
        <v>1388</v>
      </c>
      <c r="AI36" s="1" t="s">
        <v>1389</v>
      </c>
      <c r="AJ36" s="22">
        <v>7</v>
      </c>
      <c r="AL36" s="1" t="s">
        <v>1390</v>
      </c>
      <c r="AM36" s="1" t="s">
        <v>1391</v>
      </c>
      <c r="AN36" s="22">
        <v>1</v>
      </c>
    </row>
    <row r="37" spans="1:40" x14ac:dyDescent="0.2">
      <c r="A37" s="18">
        <v>35</v>
      </c>
      <c r="B37" s="214" t="s">
        <v>77</v>
      </c>
      <c r="C37" s="215" t="s">
        <v>210</v>
      </c>
      <c r="D37" s="216" t="s">
        <v>689</v>
      </c>
      <c r="F37" s="217">
        <v>16</v>
      </c>
      <c r="G37" s="60" t="s">
        <v>33</v>
      </c>
      <c r="H37" s="89">
        <v>8</v>
      </c>
      <c r="I37" s="181">
        <f>IF(OR(H37="DSQ",H37="RAF",H37="DNC",H37="DPG"),0,IF(OR(H37="DNS",H37="DNF"),100*(($F37-$F37+1)/$F37)+50*(LOG($F37/$F37)),100*(($F37-H37+1)/$F37)+50*(LOG($F37/H37))))</f>
        <v>71.301499783199063</v>
      </c>
      <c r="J37" s="191"/>
      <c r="K37" s="51" t="s">
        <v>22</v>
      </c>
      <c r="M37" s="317">
        <v>8</v>
      </c>
      <c r="N37" s="218" t="s">
        <v>77</v>
      </c>
      <c r="O37" s="219" t="s">
        <v>210</v>
      </c>
      <c r="P37" s="219" t="s">
        <v>689</v>
      </c>
      <c r="Q37" s="220" t="s">
        <v>33</v>
      </c>
      <c r="R37" s="218" t="s">
        <v>461</v>
      </c>
      <c r="S37" s="212" t="s">
        <v>106</v>
      </c>
      <c r="T37" s="212" t="s">
        <v>107</v>
      </c>
      <c r="U37" s="212" t="s">
        <v>141</v>
      </c>
      <c r="W37" s="218">
        <v>8</v>
      </c>
      <c r="X37" s="218" t="s">
        <v>77</v>
      </c>
      <c r="Y37" s="219" t="s">
        <v>210</v>
      </c>
      <c r="Z37" s="219" t="s">
        <v>689</v>
      </c>
      <c r="AA37" s="220" t="s">
        <v>33</v>
      </c>
      <c r="AB37" s="218">
        <v>22</v>
      </c>
      <c r="AD37" s="1" t="s">
        <v>1392</v>
      </c>
      <c r="AE37" s="1" t="s">
        <v>1393</v>
      </c>
      <c r="AF37" s="22">
        <v>5</v>
      </c>
      <c r="AH37" s="1" t="s">
        <v>1394</v>
      </c>
      <c r="AI37" s="1" t="s">
        <v>1395</v>
      </c>
      <c r="AJ37" s="22">
        <v>6</v>
      </c>
      <c r="AL37" s="1" t="s">
        <v>1396</v>
      </c>
      <c r="AM37" s="1" t="s">
        <v>1397</v>
      </c>
      <c r="AN37" s="22">
        <v>11</v>
      </c>
    </row>
    <row r="38" spans="1:40" x14ac:dyDescent="0.2">
      <c r="A38" s="18">
        <v>36</v>
      </c>
      <c r="B38" s="214" t="s">
        <v>143</v>
      </c>
      <c r="C38" s="215" t="s">
        <v>44</v>
      </c>
      <c r="D38" s="216" t="s">
        <v>1491</v>
      </c>
      <c r="F38" s="217">
        <v>16</v>
      </c>
      <c r="G38" s="60" t="s">
        <v>34</v>
      </c>
      <c r="H38" s="89">
        <v>8</v>
      </c>
      <c r="I38" s="181">
        <f>IF(OR(H38="DSQ",H38="RAF",H38="DNC",H38="DPG"),0,IF(OR(H38="DNS",H38="DNF"),100*(($F38-$F38+1)/$F38)+50*(LOG($F38/$F38)),100*(($F38-H38+1)/$F38)+50*(LOG($F38/H38))))</f>
        <v>71.301499783199063</v>
      </c>
      <c r="J38" s="191"/>
      <c r="K38" s="51" t="s">
        <v>22</v>
      </c>
      <c r="M38" s="317">
        <v>9</v>
      </c>
      <c r="N38" s="218" t="s">
        <v>613</v>
      </c>
      <c r="O38" s="219" t="s">
        <v>69</v>
      </c>
      <c r="P38" s="219" t="s">
        <v>614</v>
      </c>
      <c r="Q38" s="220" t="s">
        <v>33</v>
      </c>
      <c r="R38" s="218" t="s">
        <v>130</v>
      </c>
      <c r="S38" s="212" t="s">
        <v>105</v>
      </c>
      <c r="T38" s="212" t="s">
        <v>124</v>
      </c>
      <c r="U38" s="212" t="s">
        <v>127</v>
      </c>
      <c r="W38" s="218">
        <v>9</v>
      </c>
      <c r="X38" s="218" t="s">
        <v>613</v>
      </c>
      <c r="Y38" s="219" t="s">
        <v>69</v>
      </c>
      <c r="Z38" s="219" t="s">
        <v>614</v>
      </c>
      <c r="AA38" s="220" t="s">
        <v>33</v>
      </c>
      <c r="AB38" s="218">
        <v>24</v>
      </c>
      <c r="AD38" s="1" t="s">
        <v>1398</v>
      </c>
      <c r="AE38" s="1" t="s">
        <v>1399</v>
      </c>
      <c r="AF38" s="22">
        <v>4</v>
      </c>
      <c r="AH38" s="1" t="s">
        <v>1400</v>
      </c>
      <c r="AI38" s="1" t="s">
        <v>1401</v>
      </c>
      <c r="AJ38" s="22">
        <v>8</v>
      </c>
      <c r="AL38" s="1" t="s">
        <v>1402</v>
      </c>
      <c r="AM38" s="1" t="s">
        <v>1403</v>
      </c>
      <c r="AN38" s="22">
        <v>12</v>
      </c>
    </row>
    <row r="39" spans="1:40" x14ac:dyDescent="0.2">
      <c r="A39" s="18">
        <v>37</v>
      </c>
      <c r="B39" s="214" t="s">
        <v>644</v>
      </c>
      <c r="C39" s="215" t="s">
        <v>545</v>
      </c>
      <c r="D39" s="216" t="s">
        <v>635</v>
      </c>
      <c r="F39" s="217">
        <v>7</v>
      </c>
      <c r="G39" s="60" t="s">
        <v>591</v>
      </c>
      <c r="H39" s="89">
        <v>4</v>
      </c>
      <c r="I39" s="181">
        <f>IF(OR(H39="DSQ",H39="RAF",H39="DNC",H39="DPG"),0,IF(OR(H39="DNS",H39="DNF"),100*(($F39-$F39+1)/$F39)+50*(LOG($F39/$F39)),100*(($F39-H39+1)/$F39)+50*(LOG($F39/H39))))</f>
        <v>69.29475957717186</v>
      </c>
      <c r="J39" s="191"/>
      <c r="K39" s="51" t="s">
        <v>22</v>
      </c>
      <c r="M39" s="317">
        <v>10</v>
      </c>
      <c r="N39" s="218" t="s">
        <v>272</v>
      </c>
      <c r="O39" s="219" t="s">
        <v>633</v>
      </c>
      <c r="P39" s="219" t="s">
        <v>1404</v>
      </c>
      <c r="Q39" s="220" t="s">
        <v>33</v>
      </c>
      <c r="R39" s="218" t="s">
        <v>451</v>
      </c>
      <c r="S39" s="212" t="s">
        <v>141</v>
      </c>
      <c r="T39" s="212" t="s">
        <v>141</v>
      </c>
      <c r="U39" s="212" t="s">
        <v>125</v>
      </c>
      <c r="W39" s="218">
        <v>10</v>
      </c>
      <c r="X39" s="218" t="s">
        <v>272</v>
      </c>
      <c r="Y39" s="219" t="s">
        <v>633</v>
      </c>
      <c r="Z39" s="219" t="s">
        <v>1404</v>
      </c>
      <c r="AA39" s="220" t="s">
        <v>33</v>
      </c>
      <c r="AB39" s="218">
        <v>31</v>
      </c>
      <c r="AD39" s="1" t="s">
        <v>1405</v>
      </c>
      <c r="AE39" s="1" t="s">
        <v>1406</v>
      </c>
      <c r="AF39" s="22">
        <v>11</v>
      </c>
      <c r="AH39" s="1" t="s">
        <v>1407</v>
      </c>
      <c r="AI39" s="1" t="s">
        <v>1408</v>
      </c>
      <c r="AJ39" s="22">
        <v>11</v>
      </c>
      <c r="AL39" s="1" t="s">
        <v>1409</v>
      </c>
      <c r="AM39" s="1" t="s">
        <v>1410</v>
      </c>
      <c r="AN39" s="22">
        <v>9</v>
      </c>
    </row>
    <row r="40" spans="1:40" x14ac:dyDescent="0.2">
      <c r="A40" s="18">
        <v>38</v>
      </c>
      <c r="B40" s="214" t="s">
        <v>608</v>
      </c>
      <c r="C40" s="215" t="s">
        <v>289</v>
      </c>
      <c r="D40" s="216" t="s">
        <v>609</v>
      </c>
      <c r="F40" s="217">
        <v>9</v>
      </c>
      <c r="G40" s="60" t="s">
        <v>37</v>
      </c>
      <c r="H40" s="89">
        <v>5</v>
      </c>
      <c r="I40" s="181">
        <f>IF(OR(H40="DSQ",H40="RAF",H40="DNC",H40="DPG"),0,IF(OR(H40="DNS",H40="DNF"),100*(($F40-$F40+1)/$F40)+50*(LOG($F40/$F40)),100*(($F40-H40+1)/$F40)+50*(LOG($F40/H40))))</f>
        <v>68.319180810720866</v>
      </c>
      <c r="J40" s="191"/>
      <c r="K40" s="51" t="s">
        <v>22</v>
      </c>
      <c r="M40" s="317">
        <v>11</v>
      </c>
      <c r="N40" s="218" t="s">
        <v>630</v>
      </c>
      <c r="O40" s="219" t="s">
        <v>631</v>
      </c>
      <c r="P40" s="219" t="s">
        <v>1411</v>
      </c>
      <c r="Q40" s="220" t="s">
        <v>33</v>
      </c>
      <c r="R40" s="218" t="s">
        <v>478</v>
      </c>
      <c r="S40" s="212" t="s">
        <v>126</v>
      </c>
      <c r="T40" s="212" t="s">
        <v>101</v>
      </c>
      <c r="U40" s="212" t="s">
        <v>124</v>
      </c>
      <c r="W40" s="218">
        <v>11</v>
      </c>
      <c r="X40" s="218" t="s">
        <v>630</v>
      </c>
      <c r="Y40" s="219" t="s">
        <v>631</v>
      </c>
      <c r="Z40" s="219" t="s">
        <v>1411</v>
      </c>
      <c r="AA40" s="220" t="s">
        <v>33</v>
      </c>
      <c r="AB40" s="218">
        <v>33</v>
      </c>
      <c r="AD40" s="1" t="s">
        <v>1412</v>
      </c>
      <c r="AE40" s="1" t="s">
        <v>1413</v>
      </c>
      <c r="AF40" s="22">
        <v>15</v>
      </c>
      <c r="AH40" s="1" t="s">
        <v>1414</v>
      </c>
      <c r="AI40" s="1" t="s">
        <v>1415</v>
      </c>
      <c r="AJ40" s="22">
        <v>10</v>
      </c>
      <c r="AL40" s="1" t="s">
        <v>1416</v>
      </c>
      <c r="AM40" s="1" t="s">
        <v>1417</v>
      </c>
      <c r="AN40" s="22">
        <v>8</v>
      </c>
    </row>
    <row r="41" spans="1:40" x14ac:dyDescent="0.2">
      <c r="A41" s="18">
        <v>39</v>
      </c>
      <c r="B41" s="214" t="s">
        <v>613</v>
      </c>
      <c r="C41" s="215" t="s">
        <v>69</v>
      </c>
      <c r="D41" s="216" t="s">
        <v>614</v>
      </c>
      <c r="F41" s="217">
        <v>16</v>
      </c>
      <c r="G41" s="60" t="s">
        <v>33</v>
      </c>
      <c r="H41" s="89">
        <v>9</v>
      </c>
      <c r="I41" s="181">
        <f>IF(OR(H41="DSQ",H41="RAF",H41="DNC",H41="DPG"),0,IF(OR(H41="DNS",H41="DNF"),100*(($F41-$F41+1)/$F41)+50*(LOG($F41/$F41)),100*(($F41-H41+1)/$F41)+50*(LOG($F41/H41))))</f>
        <v>62.493873660829991</v>
      </c>
      <c r="J41" s="191"/>
      <c r="K41" s="51" t="s">
        <v>22</v>
      </c>
      <c r="M41" s="317">
        <v>12</v>
      </c>
      <c r="N41" s="218" t="s">
        <v>461</v>
      </c>
      <c r="O41" s="219" t="s">
        <v>616</v>
      </c>
      <c r="P41" s="219" t="s">
        <v>617</v>
      </c>
      <c r="Q41" s="220" t="s">
        <v>33</v>
      </c>
      <c r="R41" s="218" t="s">
        <v>1418</v>
      </c>
      <c r="S41" s="212" t="s">
        <v>17</v>
      </c>
      <c r="T41" s="212" t="s">
        <v>127</v>
      </c>
      <c r="U41" s="212" t="s">
        <v>101</v>
      </c>
      <c r="W41" s="218">
        <v>12</v>
      </c>
      <c r="X41" s="218" t="s">
        <v>461</v>
      </c>
      <c r="Y41" s="219" t="s">
        <v>616</v>
      </c>
      <c r="Z41" s="219" t="s">
        <v>617</v>
      </c>
      <c r="AA41" s="220" t="s">
        <v>33</v>
      </c>
      <c r="AB41" s="218">
        <v>39</v>
      </c>
      <c r="AD41" s="1"/>
      <c r="AE41" s="1"/>
      <c r="AF41" s="22">
        <v>17</v>
      </c>
      <c r="AH41" s="1" t="s">
        <v>1419</v>
      </c>
      <c r="AI41" s="1" t="s">
        <v>1420</v>
      </c>
      <c r="AJ41" s="22">
        <v>12</v>
      </c>
      <c r="AL41" s="1" t="s">
        <v>1421</v>
      </c>
      <c r="AM41" s="1" t="s">
        <v>1422</v>
      </c>
      <c r="AN41" s="22">
        <v>10</v>
      </c>
    </row>
    <row r="42" spans="1:40" x14ac:dyDescent="0.2">
      <c r="A42" s="18">
        <v>40</v>
      </c>
      <c r="B42" s="214" t="s">
        <v>1496</v>
      </c>
      <c r="C42" s="215" t="s">
        <v>855</v>
      </c>
      <c r="D42" s="216" t="s">
        <v>1497</v>
      </c>
      <c r="F42" s="217">
        <v>16</v>
      </c>
      <c r="G42" s="60" t="s">
        <v>34</v>
      </c>
      <c r="H42" s="89">
        <v>9</v>
      </c>
      <c r="I42" s="181">
        <f>IF(OR(H42="DSQ",H42="RAF",H42="DNC",H42="DPG"),0,IF(OR(H42="DNS",H42="DNF"),100*(($F42-$F42+1)/$F42)+50*(LOG($F42/$F42)),100*(($F42-H42+1)/$F42)+50*(LOG($F42/H42))))</f>
        <v>62.493873660829991</v>
      </c>
      <c r="J42" s="191"/>
      <c r="K42" s="51" t="s">
        <v>22</v>
      </c>
      <c r="M42" s="317">
        <v>13</v>
      </c>
      <c r="N42" s="218" t="s">
        <v>1100</v>
      </c>
      <c r="O42" s="219" t="s">
        <v>855</v>
      </c>
      <c r="P42" s="219" t="s">
        <v>1423</v>
      </c>
      <c r="Q42" s="220" t="s">
        <v>33</v>
      </c>
      <c r="R42" s="218" t="s">
        <v>1418</v>
      </c>
      <c r="S42" s="212" t="s">
        <v>101</v>
      </c>
      <c r="T42" s="212" t="s">
        <v>140</v>
      </c>
      <c r="U42" s="212" t="s">
        <v>100</v>
      </c>
      <c r="W42" s="218">
        <v>13</v>
      </c>
      <c r="X42" s="218" t="s">
        <v>1100</v>
      </c>
      <c r="Y42" s="219" t="s">
        <v>855</v>
      </c>
      <c r="Z42" s="219" t="s">
        <v>1423</v>
      </c>
      <c r="AA42" s="220" t="s">
        <v>33</v>
      </c>
      <c r="AB42" s="218">
        <v>39</v>
      </c>
      <c r="AD42" s="1" t="s">
        <v>1424</v>
      </c>
      <c r="AE42" s="1" t="s">
        <v>1425</v>
      </c>
      <c r="AF42" s="22">
        <v>10</v>
      </c>
      <c r="AH42" s="1" t="s">
        <v>1426</v>
      </c>
      <c r="AI42" s="1" t="s">
        <v>1427</v>
      </c>
      <c r="AJ42" s="22">
        <v>13</v>
      </c>
      <c r="AL42" s="1" t="s">
        <v>1428</v>
      </c>
      <c r="AM42" s="1" t="s">
        <v>1429</v>
      </c>
      <c r="AN42" s="22">
        <v>16</v>
      </c>
    </row>
    <row r="43" spans="1:40" x14ac:dyDescent="0.2">
      <c r="A43" s="18">
        <v>41</v>
      </c>
      <c r="B43" s="214" t="s">
        <v>805</v>
      </c>
      <c r="C43" s="215" t="s">
        <v>806</v>
      </c>
      <c r="D43" s="216" t="s">
        <v>1314</v>
      </c>
      <c r="F43" s="217">
        <v>14</v>
      </c>
      <c r="G43" s="60" t="s">
        <v>32</v>
      </c>
      <c r="H43" s="89">
        <v>8</v>
      </c>
      <c r="I43" s="181">
        <f>IF(OR(H43="DSQ",H43="RAF",H43="DNC",H43="DPG"),0,IF(OR(H43="DNS",H43="DNF"),100*(($F43-$F43+1)/$F43)+50*(LOG($F43/$F43)),100*(($F43-H43+1)/$F43)+50*(LOG($F43/H43))))</f>
        <v>62.151902434314721</v>
      </c>
      <c r="J43" s="191"/>
      <c r="K43" s="51" t="s">
        <v>22</v>
      </c>
      <c r="M43" s="317">
        <v>14</v>
      </c>
      <c r="N43" s="218" t="s">
        <v>625</v>
      </c>
      <c r="O43" s="219" t="s">
        <v>626</v>
      </c>
      <c r="P43" s="219" t="s">
        <v>1430</v>
      </c>
      <c r="Q43" s="220" t="s">
        <v>33</v>
      </c>
      <c r="R43" s="218" t="s">
        <v>452</v>
      </c>
      <c r="S43" s="212" t="s">
        <v>127</v>
      </c>
      <c r="T43" s="212" t="s">
        <v>16</v>
      </c>
      <c r="U43" s="212" t="s">
        <v>140</v>
      </c>
      <c r="W43" s="218">
        <v>15</v>
      </c>
      <c r="X43" s="218" t="s">
        <v>636</v>
      </c>
      <c r="Y43" s="219" t="s">
        <v>637</v>
      </c>
      <c r="Z43" s="219" t="s">
        <v>638</v>
      </c>
      <c r="AA43" s="220" t="s">
        <v>33</v>
      </c>
      <c r="AB43" s="218">
        <v>42</v>
      </c>
      <c r="AD43" s="1" t="s">
        <v>1431</v>
      </c>
      <c r="AE43" s="1" t="s">
        <v>1432</v>
      </c>
      <c r="AF43" s="22">
        <v>13</v>
      </c>
      <c r="AH43" s="1" t="s">
        <v>1433</v>
      </c>
      <c r="AI43" s="1" t="s">
        <v>1434</v>
      </c>
      <c r="AJ43" s="22">
        <v>14</v>
      </c>
      <c r="AL43" s="1" t="s">
        <v>1435</v>
      </c>
      <c r="AM43" s="1" t="s">
        <v>1436</v>
      </c>
      <c r="AN43" s="22">
        <v>15</v>
      </c>
    </row>
    <row r="44" spans="1:40" x14ac:dyDescent="0.2">
      <c r="A44" s="18">
        <v>42</v>
      </c>
      <c r="B44" s="214" t="s">
        <v>1209</v>
      </c>
      <c r="C44" s="215" t="s">
        <v>273</v>
      </c>
      <c r="D44" s="216" t="s">
        <v>624</v>
      </c>
      <c r="F44" s="217">
        <v>4</v>
      </c>
      <c r="G44" s="60" t="s">
        <v>89</v>
      </c>
      <c r="H44" s="89">
        <v>3</v>
      </c>
      <c r="I44" s="181">
        <f>IF(OR(H44="DSQ",H44="RAF",H44="DNC",H44="DPG"),0,IF(OR(H44="DNS",H44="DNF"),100*(($F44-$F44+1)/$F44)+50*(LOG($F44/$F44)),100*(($F44-H44+1)/$F44)+50*(LOG($F44/H44))))</f>
        <v>56.246936830414995</v>
      </c>
      <c r="J44" s="191"/>
      <c r="K44" s="51" t="s">
        <v>22</v>
      </c>
      <c r="M44" s="317">
        <v>15</v>
      </c>
      <c r="N44" s="218" t="s">
        <v>636</v>
      </c>
      <c r="O44" s="219" t="s">
        <v>637</v>
      </c>
      <c r="P44" s="219" t="s">
        <v>638</v>
      </c>
      <c r="Q44" s="220" t="s">
        <v>33</v>
      </c>
      <c r="R44" s="218" t="s">
        <v>452</v>
      </c>
      <c r="S44" s="212" t="s">
        <v>140</v>
      </c>
      <c r="T44" s="212" t="s">
        <v>128</v>
      </c>
      <c r="U44" s="212" t="s">
        <v>126</v>
      </c>
      <c r="W44" s="218">
        <v>14</v>
      </c>
      <c r="X44" s="218" t="s">
        <v>625</v>
      </c>
      <c r="Y44" s="219" t="s">
        <v>626</v>
      </c>
      <c r="Z44" s="219" t="s">
        <v>1430</v>
      </c>
      <c r="AA44" s="220" t="s">
        <v>33</v>
      </c>
      <c r="AB44" s="218">
        <v>42</v>
      </c>
      <c r="AD44" s="1" t="s">
        <v>1437</v>
      </c>
      <c r="AE44" s="1" t="s">
        <v>1438</v>
      </c>
      <c r="AF44" s="22">
        <v>12</v>
      </c>
      <c r="AH44" s="1"/>
      <c r="AI44" s="1"/>
      <c r="AJ44" s="22" t="s">
        <v>16</v>
      </c>
      <c r="AL44" s="1" t="s">
        <v>1439</v>
      </c>
      <c r="AM44" s="1" t="s">
        <v>1440</v>
      </c>
      <c r="AN44" s="22">
        <v>13</v>
      </c>
    </row>
    <row r="45" spans="1:40" x14ac:dyDescent="0.2">
      <c r="A45" s="18">
        <v>43</v>
      </c>
      <c r="B45" s="214" t="s">
        <v>628</v>
      </c>
      <c r="C45" s="215" t="s">
        <v>629</v>
      </c>
      <c r="D45" s="216" t="s">
        <v>1589</v>
      </c>
      <c r="F45" s="217">
        <v>4</v>
      </c>
      <c r="G45" s="60" t="s">
        <v>606</v>
      </c>
      <c r="H45" s="89">
        <v>3</v>
      </c>
      <c r="I45" s="181">
        <f>IF(OR(H45="DSQ",H45="RAF",H45="DNC",H45="DPG"),0,IF(OR(H45="DNS",H45="DNF"),100*(($F45-$F45+1)/$F45)+50*(LOG($F45/$F45)),100*(($F45-H45+1)/$F45)+50*(LOG($F45/H45))))</f>
        <v>56.246936830414995</v>
      </c>
      <c r="J45" s="191"/>
      <c r="K45" s="51" t="s">
        <v>22</v>
      </c>
      <c r="M45" s="317">
        <v>16</v>
      </c>
      <c r="N45" s="218" t="s">
        <v>194</v>
      </c>
      <c r="O45" s="219" t="s">
        <v>195</v>
      </c>
      <c r="P45" s="219" t="s">
        <v>1441</v>
      </c>
      <c r="Q45" s="220" t="s">
        <v>33</v>
      </c>
      <c r="R45" s="218" t="s">
        <v>763</v>
      </c>
      <c r="S45" s="212" t="s">
        <v>128</v>
      </c>
      <c r="T45" s="212" t="s">
        <v>16</v>
      </c>
      <c r="U45" s="212" t="s">
        <v>128</v>
      </c>
      <c r="W45" s="218">
        <v>16</v>
      </c>
      <c r="X45" s="218" t="s">
        <v>194</v>
      </c>
      <c r="Y45" s="219" t="s">
        <v>195</v>
      </c>
      <c r="Z45" s="219" t="s">
        <v>1441</v>
      </c>
      <c r="AA45" s="220" t="s">
        <v>33</v>
      </c>
      <c r="AB45" s="218">
        <v>45</v>
      </c>
      <c r="AD45" s="1" t="s">
        <v>1442</v>
      </c>
      <c r="AE45" s="1" t="s">
        <v>1443</v>
      </c>
      <c r="AF45" s="22">
        <v>14</v>
      </c>
      <c r="AH45" s="1"/>
      <c r="AI45" s="1"/>
      <c r="AJ45" s="22" t="s">
        <v>16</v>
      </c>
      <c r="AL45" s="1" t="s">
        <v>1444</v>
      </c>
      <c r="AM45" s="1" t="s">
        <v>1445</v>
      </c>
      <c r="AN45" s="22">
        <v>14</v>
      </c>
    </row>
    <row r="46" spans="1:40" x14ac:dyDescent="0.2">
      <c r="A46" s="18">
        <v>44</v>
      </c>
      <c r="B46" s="214" t="s">
        <v>272</v>
      </c>
      <c r="C46" s="215" t="s">
        <v>633</v>
      </c>
      <c r="D46" s="216" t="s">
        <v>1404</v>
      </c>
      <c r="F46" s="217">
        <v>16</v>
      </c>
      <c r="G46" s="60" t="s">
        <v>33</v>
      </c>
      <c r="H46" s="89">
        <v>10</v>
      </c>
      <c r="I46" s="181">
        <f>IF(OR(H46="DSQ",H46="RAF",H46="DNC",H46="DPG"),0,IF(OR(H46="DNS",H46="DNF"),100*(($F46-$F46+1)/$F46)+50*(LOG($F46/$F46)),100*(($F46-H46+1)/$F46)+50*(LOG($F46/H46))))</f>
        <v>53.955999132796236</v>
      </c>
      <c r="J46" s="191"/>
      <c r="K46" s="51" t="s">
        <v>22</v>
      </c>
      <c r="M46" s="316">
        <v>1</v>
      </c>
      <c r="N46" s="221" t="s">
        <v>144</v>
      </c>
      <c r="O46" s="222" t="s">
        <v>60</v>
      </c>
      <c r="P46" s="222" t="s">
        <v>191</v>
      </c>
      <c r="Q46" s="223" t="s">
        <v>34</v>
      </c>
      <c r="R46" s="221">
        <v>4</v>
      </c>
      <c r="S46" s="224" t="s">
        <v>103</v>
      </c>
      <c r="T46" s="224" t="s">
        <v>102</v>
      </c>
      <c r="U46" s="224" t="s">
        <v>102</v>
      </c>
      <c r="W46" s="221">
        <v>1</v>
      </c>
      <c r="X46" s="221" t="s">
        <v>144</v>
      </c>
      <c r="Y46" s="222" t="s">
        <v>60</v>
      </c>
      <c r="Z46" s="222" t="s">
        <v>191</v>
      </c>
      <c r="AA46" s="223" t="s">
        <v>34</v>
      </c>
      <c r="AB46" s="221">
        <v>4</v>
      </c>
      <c r="AD46" s="314" t="s">
        <v>1446</v>
      </c>
      <c r="AE46" s="314" t="s">
        <v>1447</v>
      </c>
      <c r="AF46" s="315">
        <v>2</v>
      </c>
      <c r="AH46" s="314" t="s">
        <v>1448</v>
      </c>
      <c r="AI46" s="314" t="s">
        <v>1449</v>
      </c>
      <c r="AJ46" s="315">
        <v>1</v>
      </c>
      <c r="AL46" s="314" t="s">
        <v>1450</v>
      </c>
      <c r="AM46" s="314" t="s">
        <v>1451</v>
      </c>
      <c r="AN46" s="315">
        <v>1</v>
      </c>
    </row>
    <row r="47" spans="1:40" x14ac:dyDescent="0.2">
      <c r="A47" s="18">
        <v>45</v>
      </c>
      <c r="B47" s="214" t="s">
        <v>1504</v>
      </c>
      <c r="C47" s="215" t="s">
        <v>1505</v>
      </c>
      <c r="D47" s="216" t="s">
        <v>1506</v>
      </c>
      <c r="F47" s="217">
        <v>16</v>
      </c>
      <c r="G47" s="60" t="s">
        <v>34</v>
      </c>
      <c r="H47" s="89">
        <v>10</v>
      </c>
      <c r="I47" s="181">
        <f>IF(OR(H47="DSQ",H47="RAF",H47="DNC",H47="DPG"),0,IF(OR(H47="DNS",H47="DNF"),100*(($F47-$F47+1)/$F47)+50*(LOG($F47/$F47)),100*(($F47-H47+1)/$F47)+50*(LOG($F47/H47))))</f>
        <v>53.955999132796236</v>
      </c>
      <c r="J47" s="191"/>
      <c r="K47" s="51" t="s">
        <v>22</v>
      </c>
      <c r="M47" s="316">
        <v>2</v>
      </c>
      <c r="N47" s="221" t="s">
        <v>1452</v>
      </c>
      <c r="O47" s="222" t="s">
        <v>1453</v>
      </c>
      <c r="P47" s="222" t="s">
        <v>1454</v>
      </c>
      <c r="Q47" s="223" t="s">
        <v>34</v>
      </c>
      <c r="R47" s="221">
        <v>13</v>
      </c>
      <c r="S47" s="224" t="s">
        <v>105</v>
      </c>
      <c r="T47" s="224" t="s">
        <v>105</v>
      </c>
      <c r="U47" s="224" t="s">
        <v>106</v>
      </c>
      <c r="W47" s="221">
        <v>2</v>
      </c>
      <c r="X47" s="221" t="s">
        <v>1452</v>
      </c>
      <c r="Y47" s="222" t="s">
        <v>1453</v>
      </c>
      <c r="Z47" s="222" t="s">
        <v>1454</v>
      </c>
      <c r="AA47" s="223" t="s">
        <v>34</v>
      </c>
      <c r="AB47" s="221">
        <v>13</v>
      </c>
      <c r="AD47" s="314" t="s">
        <v>1455</v>
      </c>
      <c r="AE47" s="314" t="s">
        <v>1456</v>
      </c>
      <c r="AF47" s="315">
        <v>4</v>
      </c>
      <c r="AH47" s="314" t="s">
        <v>1457</v>
      </c>
      <c r="AI47" s="314" t="s">
        <v>1458</v>
      </c>
      <c r="AJ47" s="315">
        <v>4</v>
      </c>
      <c r="AL47" s="314" t="s">
        <v>1459</v>
      </c>
      <c r="AM47" s="314" t="s">
        <v>1460</v>
      </c>
      <c r="AN47" s="315">
        <v>5</v>
      </c>
    </row>
    <row r="48" spans="1:40" x14ac:dyDescent="0.2">
      <c r="A48" s="18">
        <v>46</v>
      </c>
      <c r="B48" s="214" t="s">
        <v>357</v>
      </c>
      <c r="C48" s="215" t="s">
        <v>358</v>
      </c>
      <c r="D48" s="216" t="s">
        <v>639</v>
      </c>
      <c r="F48" s="217">
        <v>9</v>
      </c>
      <c r="G48" s="60" t="s">
        <v>37</v>
      </c>
      <c r="H48" s="89">
        <v>6</v>
      </c>
      <c r="I48" s="181">
        <f>IF(OR(H48="DSQ",H48="RAF",H48="DNC",H48="DPG"),0,IF(OR(H48="DNS",H48="DNF"),100*(($F48-$F48+1)/$F48)+50*(LOG($F48/$F48)),100*(($F48-H48+1)/$F48)+50*(LOG($F48/H48))))</f>
        <v>53.249007397228503</v>
      </c>
      <c r="J48" s="191"/>
      <c r="K48" s="51" t="s">
        <v>22</v>
      </c>
      <c r="M48" s="316">
        <v>3</v>
      </c>
      <c r="N48" s="221" t="s">
        <v>640</v>
      </c>
      <c r="O48" s="222" t="s">
        <v>641</v>
      </c>
      <c r="P48" s="222" t="s">
        <v>642</v>
      </c>
      <c r="Q48" s="223" t="s">
        <v>34</v>
      </c>
      <c r="R48" s="221">
        <v>15</v>
      </c>
      <c r="S48" s="224" t="s">
        <v>106</v>
      </c>
      <c r="T48" s="224" t="s">
        <v>107</v>
      </c>
      <c r="U48" s="224" t="s">
        <v>105</v>
      </c>
      <c r="W48" s="221">
        <v>3</v>
      </c>
      <c r="X48" s="221" t="s">
        <v>640</v>
      </c>
      <c r="Y48" s="222" t="s">
        <v>641</v>
      </c>
      <c r="Z48" s="222" t="s">
        <v>642</v>
      </c>
      <c r="AA48" s="223" t="s">
        <v>34</v>
      </c>
      <c r="AB48" s="221">
        <v>15</v>
      </c>
      <c r="AD48" s="314" t="s">
        <v>1461</v>
      </c>
      <c r="AE48" s="314" t="s">
        <v>1462</v>
      </c>
      <c r="AF48" s="315">
        <v>5</v>
      </c>
      <c r="AH48" s="314" t="s">
        <v>1463</v>
      </c>
      <c r="AI48" s="314" t="s">
        <v>1464</v>
      </c>
      <c r="AJ48" s="315">
        <v>6</v>
      </c>
      <c r="AL48" s="314" t="s">
        <v>1465</v>
      </c>
      <c r="AM48" s="314" t="s">
        <v>1466</v>
      </c>
      <c r="AN48" s="315">
        <v>4</v>
      </c>
    </row>
    <row r="49" spans="1:40" x14ac:dyDescent="0.2">
      <c r="A49" s="18">
        <v>47</v>
      </c>
      <c r="B49" s="214" t="s">
        <v>1319</v>
      </c>
      <c r="C49" s="215" t="s">
        <v>465</v>
      </c>
      <c r="D49" s="216" t="s">
        <v>1320</v>
      </c>
      <c r="F49" s="217">
        <v>14</v>
      </c>
      <c r="G49" s="60" t="s">
        <v>32</v>
      </c>
      <c r="H49" s="89">
        <v>9</v>
      </c>
      <c r="I49" s="181">
        <f>IF(OR(H49="DSQ",H49="RAF",H49="DNC",H49="DPG"),0,IF(OR(H49="DNS",H49="DNF"),100*(($F49-$F49+1)/$F49)+50*(LOG($F49/$F49)),100*(($F49-H49+1)/$F49)+50*(LOG($F49/H49))))</f>
        <v>52.45141916908851</v>
      </c>
      <c r="J49" s="191"/>
      <c r="K49" s="51" t="s">
        <v>22</v>
      </c>
      <c r="M49" s="316">
        <v>4</v>
      </c>
      <c r="N49" s="221" t="s">
        <v>622</v>
      </c>
      <c r="O49" s="222" t="s">
        <v>486</v>
      </c>
      <c r="P49" s="222" t="s">
        <v>623</v>
      </c>
      <c r="Q49" s="223" t="s">
        <v>34</v>
      </c>
      <c r="R49" s="221">
        <v>19</v>
      </c>
      <c r="S49" s="224" t="s">
        <v>104</v>
      </c>
      <c r="T49" s="224" t="s">
        <v>108</v>
      </c>
      <c r="U49" s="224" t="s">
        <v>125</v>
      </c>
      <c r="W49" s="221">
        <v>4</v>
      </c>
      <c r="X49" s="221" t="s">
        <v>622</v>
      </c>
      <c r="Y49" s="222" t="s">
        <v>486</v>
      </c>
      <c r="Z49" s="222" t="s">
        <v>623</v>
      </c>
      <c r="AA49" s="223" t="s">
        <v>34</v>
      </c>
      <c r="AB49" s="221">
        <v>19</v>
      </c>
      <c r="AD49" s="314" t="s">
        <v>1467</v>
      </c>
      <c r="AE49" s="314" t="s">
        <v>1468</v>
      </c>
      <c r="AF49" s="315">
        <v>3</v>
      </c>
      <c r="AH49" s="314" t="s">
        <v>1469</v>
      </c>
      <c r="AI49" s="314" t="s">
        <v>1470</v>
      </c>
      <c r="AJ49" s="315">
        <v>7</v>
      </c>
      <c r="AL49" s="314" t="s">
        <v>1471</v>
      </c>
      <c r="AM49" s="314" t="s">
        <v>1472</v>
      </c>
      <c r="AN49" s="315">
        <v>9</v>
      </c>
    </row>
    <row r="50" spans="1:40" x14ac:dyDescent="0.2">
      <c r="A50" s="18">
        <v>48</v>
      </c>
      <c r="B50" s="214" t="s">
        <v>634</v>
      </c>
      <c r="C50" s="215" t="s">
        <v>648</v>
      </c>
      <c r="D50" s="216" t="s">
        <v>652</v>
      </c>
      <c r="F50" s="217">
        <v>7</v>
      </c>
      <c r="G50" s="60" t="s">
        <v>591</v>
      </c>
      <c r="H50" s="89">
        <v>5</v>
      </c>
      <c r="I50" s="181">
        <f>IF(OR(H50="DSQ",H50="RAF",H50="DNC",H50="DPG"),0,IF(OR(H50="DNS",H50="DNF"),100*(($F50-$F50+1)/$F50)+50*(LOG($F50/$F50)),100*(($F50-H50+1)/$F50)+50*(LOG($F50/H50))))</f>
        <v>50.163544641054756</v>
      </c>
      <c r="J50" s="191"/>
      <c r="K50" s="51" t="s">
        <v>22</v>
      </c>
      <c r="M50" s="316">
        <v>5</v>
      </c>
      <c r="N50" s="221" t="s">
        <v>53</v>
      </c>
      <c r="O50" s="222" t="s">
        <v>55</v>
      </c>
      <c r="P50" s="222" t="s">
        <v>64</v>
      </c>
      <c r="Q50" s="223" t="s">
        <v>34</v>
      </c>
      <c r="R50" s="221">
        <v>19</v>
      </c>
      <c r="S50" s="224" t="s">
        <v>107</v>
      </c>
      <c r="T50" s="224" t="s">
        <v>106</v>
      </c>
      <c r="U50" s="224" t="s">
        <v>124</v>
      </c>
      <c r="W50" s="221">
        <v>5</v>
      </c>
      <c r="X50" s="221" t="s">
        <v>53</v>
      </c>
      <c r="Y50" s="222" t="s">
        <v>55</v>
      </c>
      <c r="Z50" s="222" t="s">
        <v>64</v>
      </c>
      <c r="AA50" s="223" t="s">
        <v>34</v>
      </c>
      <c r="AB50" s="221">
        <v>19</v>
      </c>
      <c r="AD50" s="314" t="s">
        <v>1473</v>
      </c>
      <c r="AE50" s="314" t="s">
        <v>1474</v>
      </c>
      <c r="AF50" s="315">
        <v>6</v>
      </c>
      <c r="AH50" s="314" t="s">
        <v>1475</v>
      </c>
      <c r="AI50" s="314" t="s">
        <v>1476</v>
      </c>
      <c r="AJ50" s="315">
        <v>5</v>
      </c>
      <c r="AL50" s="314" t="s">
        <v>1477</v>
      </c>
      <c r="AM50" s="314" t="s">
        <v>1478</v>
      </c>
      <c r="AN50" s="315">
        <v>8</v>
      </c>
    </row>
    <row r="51" spans="1:40" x14ac:dyDescent="0.2">
      <c r="A51" s="18">
        <v>49</v>
      </c>
      <c r="B51" s="214" t="s">
        <v>630</v>
      </c>
      <c r="C51" s="215" t="s">
        <v>631</v>
      </c>
      <c r="D51" s="216" t="s">
        <v>1411</v>
      </c>
      <c r="F51" s="217">
        <v>16</v>
      </c>
      <c r="G51" s="60" t="s">
        <v>33</v>
      </c>
      <c r="H51" s="89">
        <v>11</v>
      </c>
      <c r="I51" s="181">
        <f>IF(OR(H51="DSQ",H51="RAF",H51="DNC",H51="DPG"),0,IF(OR(H51="DNS",H51="DNF"),100*(($F51-$F51+1)/$F51)+50*(LOG($F51/$F51)),100*(($F51-H51+1)/$F51)+50*(LOG($F51/H51))))</f>
        <v>45.63636487488499</v>
      </c>
      <c r="J51" s="191"/>
      <c r="K51" s="51" t="s">
        <v>22</v>
      </c>
      <c r="M51" s="316">
        <v>6</v>
      </c>
      <c r="N51" s="221" t="s">
        <v>208</v>
      </c>
      <c r="O51" s="222" t="s">
        <v>209</v>
      </c>
      <c r="P51" s="222" t="s">
        <v>1479</v>
      </c>
      <c r="Q51" s="223" t="s">
        <v>34</v>
      </c>
      <c r="R51" s="221">
        <v>20</v>
      </c>
      <c r="S51" s="224" t="s">
        <v>102</v>
      </c>
      <c r="T51" s="224" t="s">
        <v>103</v>
      </c>
      <c r="U51" s="224" t="s">
        <v>16</v>
      </c>
      <c r="W51" s="221">
        <v>6</v>
      </c>
      <c r="X51" s="221" t="s">
        <v>208</v>
      </c>
      <c r="Y51" s="222" t="s">
        <v>209</v>
      </c>
      <c r="Z51" s="222" t="s">
        <v>1479</v>
      </c>
      <c r="AA51" s="223" t="s">
        <v>34</v>
      </c>
      <c r="AB51" s="221">
        <v>20</v>
      </c>
      <c r="AD51" s="314" t="s">
        <v>1480</v>
      </c>
      <c r="AE51" s="314" t="s">
        <v>1481</v>
      </c>
      <c r="AF51" s="315">
        <v>1</v>
      </c>
      <c r="AH51" s="314" t="s">
        <v>1482</v>
      </c>
      <c r="AI51" s="314" t="s">
        <v>1483</v>
      </c>
      <c r="AJ51" s="315">
        <v>2</v>
      </c>
      <c r="AL51" s="314"/>
      <c r="AM51" s="314"/>
      <c r="AN51" s="315" t="s">
        <v>16</v>
      </c>
    </row>
    <row r="52" spans="1:40" x14ac:dyDescent="0.2">
      <c r="A52" s="18">
        <v>50</v>
      </c>
      <c r="B52" s="214" t="s">
        <v>917</v>
      </c>
      <c r="C52" s="215" t="s">
        <v>81</v>
      </c>
      <c r="D52" s="216" t="s">
        <v>148</v>
      </c>
      <c r="F52" s="217">
        <v>16</v>
      </c>
      <c r="G52" s="60" t="s">
        <v>34</v>
      </c>
      <c r="H52" s="89">
        <v>11</v>
      </c>
      <c r="I52" s="181">
        <f>IF(OR(H52="DSQ",H52="RAF",H52="DNC",H52="DPG"),0,IF(OR(H52="DNS",H52="DNF"),100*(($F52-$F52+1)/$F52)+50*(LOG($F52/$F52)),100*(($F52-H52+1)/$F52)+50*(LOG($F52/H52))))</f>
        <v>45.63636487488499</v>
      </c>
      <c r="J52" s="191"/>
      <c r="K52" s="51" t="s">
        <v>22</v>
      </c>
      <c r="M52" s="316">
        <v>7</v>
      </c>
      <c r="N52" s="221" t="s">
        <v>1124</v>
      </c>
      <c r="O52" s="222" t="s">
        <v>1125</v>
      </c>
      <c r="P52" s="222" t="s">
        <v>1484</v>
      </c>
      <c r="Q52" s="223" t="s">
        <v>34</v>
      </c>
      <c r="R52" s="221">
        <v>21</v>
      </c>
      <c r="S52" s="224" t="s">
        <v>108</v>
      </c>
      <c r="T52" s="224" t="s">
        <v>141</v>
      </c>
      <c r="U52" s="224">
        <v>3</v>
      </c>
      <c r="W52" s="221">
        <v>7</v>
      </c>
      <c r="X52" s="221" t="s">
        <v>1124</v>
      </c>
      <c r="Y52" s="222" t="s">
        <v>1125</v>
      </c>
      <c r="Z52" s="222" t="s">
        <v>1484</v>
      </c>
      <c r="AA52" s="223" t="s">
        <v>34</v>
      </c>
      <c r="AB52" s="221">
        <v>21</v>
      </c>
      <c r="AD52" s="314" t="s">
        <v>1485</v>
      </c>
      <c r="AE52" s="314" t="s">
        <v>1486</v>
      </c>
      <c r="AF52" s="315">
        <v>7</v>
      </c>
      <c r="AH52" s="314" t="s">
        <v>1487</v>
      </c>
      <c r="AI52" s="314" t="s">
        <v>1488</v>
      </c>
      <c r="AJ52" s="315">
        <v>11</v>
      </c>
      <c r="AL52" s="314" t="s">
        <v>1489</v>
      </c>
      <c r="AM52" s="314" t="s">
        <v>1490</v>
      </c>
      <c r="AN52" s="315">
        <v>3</v>
      </c>
    </row>
    <row r="53" spans="1:40" x14ac:dyDescent="0.2">
      <c r="A53" s="18">
        <v>51</v>
      </c>
      <c r="B53" s="214" t="s">
        <v>80</v>
      </c>
      <c r="C53" s="215" t="s">
        <v>39</v>
      </c>
      <c r="D53" s="216" t="s">
        <v>645</v>
      </c>
      <c r="F53" s="217">
        <v>14</v>
      </c>
      <c r="G53" s="60" t="s">
        <v>32</v>
      </c>
      <c r="H53" s="89">
        <v>10</v>
      </c>
      <c r="I53" s="181">
        <f>IF(OR(H53="DSQ",H53="RAF",H53="DNC",H53="DPG"),0,IF(OR(H53="DNS",H53="DNF"),100*(($F53-$F53+1)/$F53)+50*(LOG($F53/$F53)),100*(($F53-H53+1)/$F53)+50*(LOG($F53/H53))))</f>
        <v>43.020687498197617</v>
      </c>
      <c r="J53" s="191"/>
      <c r="K53" s="51" t="s">
        <v>22</v>
      </c>
      <c r="M53" s="316">
        <v>8</v>
      </c>
      <c r="N53" s="221" t="s">
        <v>143</v>
      </c>
      <c r="O53" s="222" t="s">
        <v>44</v>
      </c>
      <c r="P53" s="222" t="s">
        <v>1491</v>
      </c>
      <c r="Q53" s="223" t="s">
        <v>34</v>
      </c>
      <c r="R53" s="221">
        <v>22</v>
      </c>
      <c r="S53" s="224" t="s">
        <v>16</v>
      </c>
      <c r="T53" s="224" t="s">
        <v>104</v>
      </c>
      <c r="U53" s="224" t="s">
        <v>103</v>
      </c>
      <c r="W53" s="221">
        <v>8</v>
      </c>
      <c r="X53" s="221" t="s">
        <v>143</v>
      </c>
      <c r="Y53" s="222" t="s">
        <v>44</v>
      </c>
      <c r="Z53" s="222" t="s">
        <v>1491</v>
      </c>
      <c r="AA53" s="223" t="s">
        <v>34</v>
      </c>
      <c r="AB53" s="221">
        <v>22</v>
      </c>
      <c r="AD53" s="314"/>
      <c r="AE53" s="314"/>
      <c r="AF53" s="315" t="s">
        <v>16</v>
      </c>
      <c r="AH53" s="314" t="s">
        <v>1492</v>
      </c>
      <c r="AI53" s="314" t="s">
        <v>1493</v>
      </c>
      <c r="AJ53" s="315">
        <v>3</v>
      </c>
      <c r="AL53" s="314" t="s">
        <v>1494</v>
      </c>
      <c r="AM53" s="314" t="s">
        <v>1495</v>
      </c>
      <c r="AN53" s="315">
        <v>2</v>
      </c>
    </row>
    <row r="54" spans="1:40" x14ac:dyDescent="0.2">
      <c r="A54" s="18">
        <v>52</v>
      </c>
      <c r="B54" s="214" t="s">
        <v>571</v>
      </c>
      <c r="C54" s="215" t="s">
        <v>601</v>
      </c>
      <c r="D54" s="216" t="s">
        <v>602</v>
      </c>
      <c r="F54" s="217">
        <v>9</v>
      </c>
      <c r="G54" s="60" t="s">
        <v>37</v>
      </c>
      <c r="H54" s="89">
        <v>7</v>
      </c>
      <c r="I54" s="181">
        <f>IF(OR(H54="DSQ",H54="RAF",H54="DNC",H54="DPG"),0,IF(OR(H54="DNS",H54="DNF"),100*(($F54-$F54+1)/$F54)+50*(LOG($F54/$F54)),100*(($F54-H54+1)/$F54)+50*(LOG($F54/H54))))</f>
        <v>38.790556804586728</v>
      </c>
      <c r="J54" s="191"/>
      <c r="K54" s="51" t="s">
        <v>22</v>
      </c>
      <c r="M54" s="316">
        <v>9</v>
      </c>
      <c r="N54" s="221" t="s">
        <v>1496</v>
      </c>
      <c r="O54" s="222" t="s">
        <v>855</v>
      </c>
      <c r="P54" s="222" t="s">
        <v>1497</v>
      </c>
      <c r="Q54" s="223" t="s">
        <v>34</v>
      </c>
      <c r="R54" s="221">
        <v>31</v>
      </c>
      <c r="S54" s="224" t="s">
        <v>140</v>
      </c>
      <c r="T54" s="224" t="s">
        <v>124</v>
      </c>
      <c r="U54" s="224" t="s">
        <v>101</v>
      </c>
      <c r="W54" s="221">
        <v>9</v>
      </c>
      <c r="X54" s="221" t="s">
        <v>1496</v>
      </c>
      <c r="Y54" s="222" t="s">
        <v>855</v>
      </c>
      <c r="Z54" s="222" t="s">
        <v>1497</v>
      </c>
      <c r="AA54" s="223" t="s">
        <v>34</v>
      </c>
      <c r="AB54" s="221">
        <v>31</v>
      </c>
      <c r="AD54" s="314" t="s">
        <v>1498</v>
      </c>
      <c r="AE54" s="314" t="s">
        <v>1499</v>
      </c>
      <c r="AF54" s="315">
        <v>13</v>
      </c>
      <c r="AH54" s="314" t="s">
        <v>1500</v>
      </c>
      <c r="AI54" s="314" t="s">
        <v>1501</v>
      </c>
      <c r="AJ54" s="315">
        <v>8</v>
      </c>
      <c r="AL54" s="314" t="s">
        <v>1502</v>
      </c>
      <c r="AM54" s="314" t="s">
        <v>1503</v>
      </c>
      <c r="AN54" s="315">
        <v>10</v>
      </c>
    </row>
    <row r="55" spans="1:40" x14ac:dyDescent="0.2">
      <c r="A55" s="18">
        <v>53</v>
      </c>
      <c r="B55" s="214" t="s">
        <v>461</v>
      </c>
      <c r="C55" s="215" t="s">
        <v>616</v>
      </c>
      <c r="D55" s="216" t="s">
        <v>617</v>
      </c>
      <c r="F55" s="217">
        <v>16</v>
      </c>
      <c r="G55" s="60" t="s">
        <v>33</v>
      </c>
      <c r="H55" s="89">
        <v>12</v>
      </c>
      <c r="I55" s="181">
        <f>IF(OR(H55="DSQ",H55="RAF",H55="DNC",H55="DPG"),0,IF(OR(H55="DNS",H55="DNF"),100*(($F55-$F55+1)/$F55)+50*(LOG($F55/$F55)),100*(($F55-H55+1)/$F55)+50*(LOG($F55/H55))))</f>
        <v>37.496936830414995</v>
      </c>
      <c r="J55" s="191"/>
      <c r="K55" s="51" t="s">
        <v>22</v>
      </c>
      <c r="M55" s="316">
        <v>10</v>
      </c>
      <c r="N55" s="221" t="s">
        <v>1504</v>
      </c>
      <c r="O55" s="222" t="s">
        <v>1505</v>
      </c>
      <c r="P55" s="222" t="s">
        <v>1506</v>
      </c>
      <c r="Q55" s="223" t="s">
        <v>34</v>
      </c>
      <c r="R55" s="221">
        <v>32</v>
      </c>
      <c r="S55" s="224" t="s">
        <v>124</v>
      </c>
      <c r="T55" s="224" t="s">
        <v>127</v>
      </c>
      <c r="U55" s="224" t="s">
        <v>127</v>
      </c>
      <c r="W55" s="221">
        <v>10</v>
      </c>
      <c r="X55" s="221" t="s">
        <v>1504</v>
      </c>
      <c r="Y55" s="222" t="s">
        <v>1505</v>
      </c>
      <c r="Z55" s="222" t="s">
        <v>1506</v>
      </c>
      <c r="AA55" s="223" t="s">
        <v>34</v>
      </c>
      <c r="AB55" s="221">
        <v>32</v>
      </c>
      <c r="AD55" s="314" t="s">
        <v>1507</v>
      </c>
      <c r="AE55" s="314" t="s">
        <v>1508</v>
      </c>
      <c r="AF55" s="315">
        <v>8</v>
      </c>
      <c r="AH55" s="314" t="s">
        <v>1509</v>
      </c>
      <c r="AI55" s="314" t="s">
        <v>1510</v>
      </c>
      <c r="AJ55" s="315">
        <v>12</v>
      </c>
      <c r="AL55" s="314" t="s">
        <v>1511</v>
      </c>
      <c r="AM55" s="314" t="s">
        <v>1512</v>
      </c>
      <c r="AN55" s="315">
        <v>12</v>
      </c>
    </row>
    <row r="56" spans="1:40" x14ac:dyDescent="0.2">
      <c r="A56" s="18">
        <v>54</v>
      </c>
      <c r="B56" s="214" t="s">
        <v>1519</v>
      </c>
      <c r="C56" s="215" t="s">
        <v>224</v>
      </c>
      <c r="D56" s="216" t="s">
        <v>714</v>
      </c>
      <c r="F56" s="217">
        <v>16</v>
      </c>
      <c r="G56" s="60" t="s">
        <v>34</v>
      </c>
      <c r="H56" s="89">
        <v>12</v>
      </c>
      <c r="I56" s="181">
        <f>IF(OR(H56="DSQ",H56="RAF",H56="DNC",H56="DPG"),0,IF(OR(H56="DNS",H56="DNF"),100*(($F56-$F56+1)/$F56)+50*(LOG($F56/$F56)),100*(($F56-H56+1)/$F56)+50*(LOG($F56/H56))))</f>
        <v>37.496936830414995</v>
      </c>
      <c r="J56" s="191"/>
      <c r="K56" s="51" t="s">
        <v>22</v>
      </c>
      <c r="M56" s="316">
        <v>11</v>
      </c>
      <c r="N56" s="221" t="s">
        <v>917</v>
      </c>
      <c r="O56" s="222" t="s">
        <v>81</v>
      </c>
      <c r="P56" s="222" t="s">
        <v>148</v>
      </c>
      <c r="Q56" s="223" t="s">
        <v>34</v>
      </c>
      <c r="R56" s="221">
        <v>33</v>
      </c>
      <c r="S56" s="224" t="s">
        <v>127</v>
      </c>
      <c r="T56" s="224" t="s">
        <v>101</v>
      </c>
      <c r="U56" s="224" t="s">
        <v>141</v>
      </c>
      <c r="W56" s="221">
        <v>11</v>
      </c>
      <c r="X56" s="221" t="s">
        <v>917</v>
      </c>
      <c r="Y56" s="222" t="s">
        <v>81</v>
      </c>
      <c r="Z56" s="222" t="s">
        <v>148</v>
      </c>
      <c r="AA56" s="223" t="s">
        <v>34</v>
      </c>
      <c r="AB56" s="221">
        <v>33</v>
      </c>
      <c r="AD56" s="314" t="s">
        <v>1513</v>
      </c>
      <c r="AE56" s="314" t="s">
        <v>1514</v>
      </c>
      <c r="AF56" s="315">
        <v>12</v>
      </c>
      <c r="AH56" s="314" t="s">
        <v>1515</v>
      </c>
      <c r="AI56" s="314" t="s">
        <v>1516</v>
      </c>
      <c r="AJ56" s="315">
        <v>10</v>
      </c>
      <c r="AL56" s="314" t="s">
        <v>1517</v>
      </c>
      <c r="AM56" s="314" t="s">
        <v>1518</v>
      </c>
      <c r="AN56" s="315">
        <v>11</v>
      </c>
    </row>
    <row r="57" spans="1:40" x14ac:dyDescent="0.2">
      <c r="A57" s="18">
        <v>55</v>
      </c>
      <c r="B57" s="214" t="s">
        <v>35</v>
      </c>
      <c r="C57" s="215" t="s">
        <v>43</v>
      </c>
      <c r="D57" s="216" t="s">
        <v>1331</v>
      </c>
      <c r="F57" s="217">
        <v>14</v>
      </c>
      <c r="G57" s="60" t="s">
        <v>32</v>
      </c>
      <c r="H57" s="89">
        <v>11</v>
      </c>
      <c r="I57" s="181">
        <f>IF(OR(H57="DSQ",H57="RAF",H57="DNC",H57="DPG"),0,IF(OR(H57="DNS",H57="DNF"),100*(($F57-$F57+1)/$F57)+50*(LOG($F57/$F57)),100*(($F57-H57+1)/$F57)+50*(LOG($F57/H57))))</f>
        <v>33.808196097429217</v>
      </c>
      <c r="J57" s="191"/>
      <c r="K57" s="51" t="s">
        <v>22</v>
      </c>
      <c r="M57" s="316">
        <v>12</v>
      </c>
      <c r="N57" s="221" t="s">
        <v>1519</v>
      </c>
      <c r="O57" s="222" t="s">
        <v>224</v>
      </c>
      <c r="P57" s="222" t="s">
        <v>714</v>
      </c>
      <c r="Q57" s="223" t="s">
        <v>34</v>
      </c>
      <c r="R57" s="221">
        <v>35</v>
      </c>
      <c r="S57" s="224" t="s">
        <v>141</v>
      </c>
      <c r="T57" s="224" t="s">
        <v>128</v>
      </c>
      <c r="U57" s="224">
        <v>10</v>
      </c>
      <c r="W57" s="221">
        <v>12</v>
      </c>
      <c r="X57" s="221" t="s">
        <v>1519</v>
      </c>
      <c r="Y57" s="222" t="s">
        <v>224</v>
      </c>
      <c r="Z57" s="222" t="s">
        <v>714</v>
      </c>
      <c r="AA57" s="223" t="s">
        <v>34</v>
      </c>
      <c r="AB57" s="221">
        <v>35</v>
      </c>
      <c r="AD57" s="314" t="s">
        <v>1520</v>
      </c>
      <c r="AE57" s="314" t="s">
        <v>1521</v>
      </c>
      <c r="AF57" s="315">
        <v>11</v>
      </c>
      <c r="AH57" s="314" t="s">
        <v>1522</v>
      </c>
      <c r="AI57" s="314" t="s">
        <v>1523</v>
      </c>
      <c r="AJ57" s="315">
        <v>14</v>
      </c>
      <c r="AL57" s="314" t="s">
        <v>1524</v>
      </c>
      <c r="AM57" s="314" t="s">
        <v>1525</v>
      </c>
      <c r="AN57" s="315">
        <v>10</v>
      </c>
    </row>
    <row r="58" spans="1:40" x14ac:dyDescent="0.2">
      <c r="A58" s="18">
        <v>56</v>
      </c>
      <c r="B58" s="214" t="s">
        <v>199</v>
      </c>
      <c r="C58" s="215" t="s">
        <v>426</v>
      </c>
      <c r="D58" s="216" t="s">
        <v>1618</v>
      </c>
      <c r="F58" s="217">
        <v>3</v>
      </c>
      <c r="G58" s="60" t="s">
        <v>174</v>
      </c>
      <c r="H58" s="89">
        <v>3</v>
      </c>
      <c r="I58" s="181">
        <f>IF(OR(H58="DSQ",H58="RAF",H58="DNC",H58="DPG"),0,IF(OR(H58="DNS",H58="DNF"),100*(($F58-$F58+1)/$F58)+50*(LOG($F58/$F58)),100*(($F58-H58+1)/$F58)+50*(LOG($F58/H58))))</f>
        <v>33.333333333333329</v>
      </c>
      <c r="J58" s="191"/>
      <c r="K58" s="51" t="s">
        <v>22</v>
      </c>
      <c r="M58" s="316">
        <v>13</v>
      </c>
      <c r="N58" s="221" t="s">
        <v>1526</v>
      </c>
      <c r="O58" s="222" t="s">
        <v>1527</v>
      </c>
      <c r="P58" s="222" t="s">
        <v>1528</v>
      </c>
      <c r="Q58" s="223" t="s">
        <v>34</v>
      </c>
      <c r="R58" s="221" t="s">
        <v>464</v>
      </c>
      <c r="S58" s="224" t="s">
        <v>17</v>
      </c>
      <c r="T58" s="224" t="s">
        <v>140</v>
      </c>
      <c r="U58" s="224" t="s">
        <v>107</v>
      </c>
      <c r="W58" s="221">
        <v>13</v>
      </c>
      <c r="X58" s="221" t="s">
        <v>1526</v>
      </c>
      <c r="Y58" s="222" t="s">
        <v>1527</v>
      </c>
      <c r="Z58" s="222" t="s">
        <v>1528</v>
      </c>
      <c r="AA58" s="223" t="s">
        <v>34</v>
      </c>
      <c r="AB58" s="221">
        <v>36</v>
      </c>
      <c r="AD58" s="314"/>
      <c r="AE58" s="314"/>
      <c r="AF58" s="315" t="s">
        <v>17</v>
      </c>
      <c r="AH58" s="314" t="s">
        <v>1361</v>
      </c>
      <c r="AI58" s="314" t="s">
        <v>1529</v>
      </c>
      <c r="AJ58" s="315">
        <v>13</v>
      </c>
      <c r="AL58" s="314" t="s">
        <v>1530</v>
      </c>
      <c r="AM58" s="314" t="s">
        <v>1531</v>
      </c>
      <c r="AN58" s="315">
        <v>6</v>
      </c>
    </row>
    <row r="59" spans="1:40" x14ac:dyDescent="0.2">
      <c r="A59" s="18">
        <v>57</v>
      </c>
      <c r="B59" s="214" t="s">
        <v>415</v>
      </c>
      <c r="C59" s="215" t="s">
        <v>416</v>
      </c>
      <c r="D59" s="216" t="s">
        <v>1573</v>
      </c>
      <c r="F59" s="217">
        <v>7</v>
      </c>
      <c r="G59" s="60" t="s">
        <v>591</v>
      </c>
      <c r="H59" s="89">
        <v>6</v>
      </c>
      <c r="I59" s="181">
        <f>IF(OR(H59="DSQ",H59="RAF",H59="DNC",H59="DPG"),0,IF(OR(H59="DNS",H59="DNF"),100*(($F59-$F59+1)/$F59)+50*(LOG($F59/$F59)),100*(($F59-H59+1)/$F59)+50*(LOG($F59/H59))))</f>
        <v>31.91876805295923</v>
      </c>
      <c r="J59" s="191"/>
      <c r="K59" s="51" t="s">
        <v>22</v>
      </c>
      <c r="M59" s="316">
        <v>14</v>
      </c>
      <c r="N59" s="221" t="s">
        <v>509</v>
      </c>
      <c r="O59" s="222" t="s">
        <v>618</v>
      </c>
      <c r="P59" s="222" t="s">
        <v>619</v>
      </c>
      <c r="Q59" s="223" t="s">
        <v>34</v>
      </c>
      <c r="R59" s="221" t="s">
        <v>464</v>
      </c>
      <c r="S59" s="224" t="s">
        <v>101</v>
      </c>
      <c r="T59" s="224" t="s">
        <v>125</v>
      </c>
      <c r="U59" s="224" t="s">
        <v>16</v>
      </c>
      <c r="W59" s="221">
        <v>14</v>
      </c>
      <c r="X59" s="221" t="s">
        <v>509</v>
      </c>
      <c r="Y59" s="222" t="s">
        <v>618</v>
      </c>
      <c r="Z59" s="222" t="s">
        <v>619</v>
      </c>
      <c r="AA59" s="223" t="s">
        <v>34</v>
      </c>
      <c r="AB59" s="221">
        <v>36</v>
      </c>
      <c r="AD59" s="314" t="s">
        <v>1532</v>
      </c>
      <c r="AE59" s="314" t="s">
        <v>1533</v>
      </c>
      <c r="AF59" s="315">
        <v>10</v>
      </c>
      <c r="AH59" s="314" t="s">
        <v>1534</v>
      </c>
      <c r="AI59" s="314" t="s">
        <v>1535</v>
      </c>
      <c r="AJ59" s="315">
        <v>9</v>
      </c>
      <c r="AL59" s="314"/>
      <c r="AM59" s="314"/>
      <c r="AN59" s="315" t="s">
        <v>16</v>
      </c>
    </row>
    <row r="60" spans="1:40" x14ac:dyDescent="0.2">
      <c r="A60" s="18">
        <v>58</v>
      </c>
      <c r="B60" s="214" t="s">
        <v>1100</v>
      </c>
      <c r="C60" s="215" t="s">
        <v>855</v>
      </c>
      <c r="D60" s="216" t="s">
        <v>1423</v>
      </c>
      <c r="F60" s="217">
        <v>16</v>
      </c>
      <c r="G60" s="60" t="s">
        <v>33</v>
      </c>
      <c r="H60" s="89">
        <v>13</v>
      </c>
      <c r="I60" s="181">
        <f>IF(OR(H60="DSQ",H60="RAF",H60="DNC",H60="DPG"),0,IF(OR(H60="DNS",H60="DNF"),100*(($F60-$F60+1)/$F60)+50*(LOG($F60/$F60)),100*(($F60-H60+1)/$F60)+50*(LOG($F60/H60))))</f>
        <v>29.508831517454404</v>
      </c>
      <c r="J60" s="191"/>
      <c r="K60" s="51" t="s">
        <v>22</v>
      </c>
      <c r="M60" s="316">
        <v>15</v>
      </c>
      <c r="N60" s="221" t="s">
        <v>1536</v>
      </c>
      <c r="O60" s="222" t="s">
        <v>502</v>
      </c>
      <c r="P60" s="222" t="s">
        <v>710</v>
      </c>
      <c r="Q60" s="223" t="s">
        <v>34</v>
      </c>
      <c r="R60" s="221" t="s">
        <v>1418</v>
      </c>
      <c r="S60" s="224" t="s">
        <v>125</v>
      </c>
      <c r="T60" s="224" t="s">
        <v>17</v>
      </c>
      <c r="U60" s="224" t="s">
        <v>140</v>
      </c>
      <c r="W60" s="221">
        <v>15</v>
      </c>
      <c r="X60" s="221" t="s">
        <v>1536</v>
      </c>
      <c r="Y60" s="222" t="s">
        <v>502</v>
      </c>
      <c r="Z60" s="222" t="s">
        <v>710</v>
      </c>
      <c r="AA60" s="223" t="s">
        <v>34</v>
      </c>
      <c r="AB60" s="221">
        <v>39</v>
      </c>
      <c r="AD60" s="314" t="s">
        <v>1537</v>
      </c>
      <c r="AE60" s="314" t="s">
        <v>1538</v>
      </c>
      <c r="AF60" s="315">
        <v>9</v>
      </c>
      <c r="AH60" s="314"/>
      <c r="AI60" s="314"/>
      <c r="AJ60" s="315" t="s">
        <v>17</v>
      </c>
      <c r="AL60" s="314" t="s">
        <v>1539</v>
      </c>
      <c r="AM60" s="314" t="s">
        <v>1540</v>
      </c>
      <c r="AN60" s="315">
        <v>13</v>
      </c>
    </row>
    <row r="61" spans="1:40" x14ac:dyDescent="0.2">
      <c r="A61" s="18">
        <v>59</v>
      </c>
      <c r="B61" s="214" t="s">
        <v>1526</v>
      </c>
      <c r="C61" s="215" t="s">
        <v>1527</v>
      </c>
      <c r="D61" s="216" t="s">
        <v>1528</v>
      </c>
      <c r="F61" s="217">
        <v>16</v>
      </c>
      <c r="G61" s="60" t="s">
        <v>34</v>
      </c>
      <c r="H61" s="89">
        <v>13</v>
      </c>
      <c r="I61" s="181">
        <f>IF(OR(H61="DSQ",H61="RAF",H61="DNC",H61="DPG"),0,IF(OR(H61="DNS",H61="DNF"),100*(($F61-$F61+1)/$F61)+50*(LOG($F61/$F61)),100*(($F61-H61+1)/$F61)+50*(LOG($F61/H61))))</f>
        <v>29.508831517454404</v>
      </c>
      <c r="J61" s="191"/>
      <c r="K61" s="51" t="s">
        <v>22</v>
      </c>
      <c r="M61" s="221">
        <v>16</v>
      </c>
      <c r="N61" s="221" t="s">
        <v>1541</v>
      </c>
      <c r="O61" s="222" t="s">
        <v>990</v>
      </c>
      <c r="P61" s="222" t="s">
        <v>1542</v>
      </c>
      <c r="Q61" s="223" t="s">
        <v>34</v>
      </c>
      <c r="R61" s="221" t="s">
        <v>1543</v>
      </c>
      <c r="S61" s="224" t="s">
        <v>17</v>
      </c>
      <c r="T61" s="224" t="s">
        <v>17</v>
      </c>
      <c r="U61" s="224" t="s">
        <v>51</v>
      </c>
      <c r="W61" s="221" t="s">
        <v>646</v>
      </c>
      <c r="X61" s="221" t="s">
        <v>1541</v>
      </c>
      <c r="Y61" s="222" t="s">
        <v>990</v>
      </c>
      <c r="Z61" s="222" t="s">
        <v>1542</v>
      </c>
      <c r="AA61" s="223" t="s">
        <v>34</v>
      </c>
      <c r="AB61" s="221">
        <v>51</v>
      </c>
      <c r="AD61" s="314"/>
      <c r="AE61" s="314"/>
      <c r="AF61" s="315" t="s">
        <v>17</v>
      </c>
      <c r="AH61" s="314"/>
      <c r="AI61" s="314"/>
      <c r="AJ61" s="315" t="s">
        <v>17</v>
      </c>
      <c r="AL61" s="314"/>
      <c r="AM61" s="314"/>
      <c r="AN61" s="315" t="s">
        <v>51</v>
      </c>
    </row>
    <row r="62" spans="1:40" x14ac:dyDescent="0.2">
      <c r="A62" s="18">
        <v>60</v>
      </c>
      <c r="B62" s="214" t="s">
        <v>103</v>
      </c>
      <c r="C62" s="215" t="s">
        <v>122</v>
      </c>
      <c r="D62" s="216" t="s">
        <v>1216</v>
      </c>
      <c r="F62" s="217">
        <v>4</v>
      </c>
      <c r="G62" s="60" t="s">
        <v>89</v>
      </c>
      <c r="H62" s="89">
        <v>4</v>
      </c>
      <c r="I62" s="181">
        <f>IF(OR(H62="DSQ",H62="RAF",H62="DNC",H62="DPG"),0,IF(OR(H62="DNS",H62="DNF"),100*(($F62-$F62+1)/$F62)+50*(LOG($F62/$F62)),100*(($F62-H62+1)/$F62)+50*(LOG($F62/H62))))</f>
        <v>25</v>
      </c>
      <c r="J62" s="191"/>
      <c r="K62" s="51" t="s">
        <v>244</v>
      </c>
      <c r="M62" s="317">
        <v>1</v>
      </c>
      <c r="N62" s="218" t="s">
        <v>1544</v>
      </c>
      <c r="O62" s="219" t="s">
        <v>276</v>
      </c>
      <c r="P62" s="219" t="s">
        <v>632</v>
      </c>
      <c r="Q62" s="220" t="s">
        <v>591</v>
      </c>
      <c r="R62" s="218">
        <v>3</v>
      </c>
      <c r="S62" s="212" t="s">
        <v>102</v>
      </c>
      <c r="T62" s="212" t="s">
        <v>102</v>
      </c>
      <c r="U62" s="212" t="s">
        <v>102</v>
      </c>
      <c r="W62" s="218">
        <v>1</v>
      </c>
      <c r="X62" s="218" t="s">
        <v>1544</v>
      </c>
      <c r="Y62" s="219" t="s">
        <v>276</v>
      </c>
      <c r="Z62" s="219" t="s">
        <v>632</v>
      </c>
      <c r="AA62" s="220" t="s">
        <v>591</v>
      </c>
      <c r="AB62" s="218">
        <v>3</v>
      </c>
      <c r="AD62" s="1" t="s">
        <v>1545</v>
      </c>
      <c r="AE62" s="1" t="s">
        <v>1546</v>
      </c>
      <c r="AF62" s="22">
        <v>1</v>
      </c>
      <c r="AH62" s="1" t="s">
        <v>1547</v>
      </c>
      <c r="AI62" s="1" t="s">
        <v>1548</v>
      </c>
      <c r="AJ62" s="22">
        <v>1</v>
      </c>
      <c r="AL62" s="1" t="s">
        <v>1549</v>
      </c>
      <c r="AM62" s="1" t="s">
        <v>1550</v>
      </c>
      <c r="AN62" s="22">
        <v>1</v>
      </c>
    </row>
    <row r="63" spans="1:40" x14ac:dyDescent="0.2">
      <c r="A63" s="18">
        <v>61</v>
      </c>
      <c r="B63" s="214" t="s">
        <v>1596</v>
      </c>
      <c r="C63" s="215" t="s">
        <v>1597</v>
      </c>
      <c r="D63" s="216" t="s">
        <v>1598</v>
      </c>
      <c r="F63" s="217">
        <v>4</v>
      </c>
      <c r="G63" s="60" t="s">
        <v>606</v>
      </c>
      <c r="H63" s="89">
        <v>4</v>
      </c>
      <c r="I63" s="181">
        <f>IF(OR(H63="DSQ",H63="RAF",H63="DNC",H63="DPG"),0,IF(OR(H63="DNS",H63="DNF"),100*(($F63-$F63+1)/$F63)+50*(LOG($F63/$F63)),100*(($F63-H63+1)/$F63)+50*(LOG($F63/H63))))</f>
        <v>25</v>
      </c>
      <c r="J63" s="191"/>
      <c r="K63" s="51" t="s">
        <v>244</v>
      </c>
      <c r="M63" s="317">
        <v>2</v>
      </c>
      <c r="N63" s="218" t="s">
        <v>610</v>
      </c>
      <c r="O63" s="219" t="s">
        <v>110</v>
      </c>
      <c r="P63" s="219" t="s">
        <v>1551</v>
      </c>
      <c r="Q63" s="220" t="s">
        <v>591</v>
      </c>
      <c r="R63" s="218">
        <v>6</v>
      </c>
      <c r="S63" s="212" t="s">
        <v>103</v>
      </c>
      <c r="T63" s="212" t="s">
        <v>103</v>
      </c>
      <c r="U63" s="212" t="s">
        <v>103</v>
      </c>
      <c r="W63" s="218">
        <v>2</v>
      </c>
      <c r="X63" s="218" t="s">
        <v>610</v>
      </c>
      <c r="Y63" s="219" t="s">
        <v>110</v>
      </c>
      <c r="Z63" s="219" t="s">
        <v>1551</v>
      </c>
      <c r="AA63" s="220" t="s">
        <v>591</v>
      </c>
      <c r="AB63" s="218">
        <v>6</v>
      </c>
      <c r="AD63" s="1" t="s">
        <v>1552</v>
      </c>
      <c r="AE63" s="1" t="s">
        <v>1553</v>
      </c>
      <c r="AF63" s="22">
        <v>2</v>
      </c>
      <c r="AH63" s="1" t="s">
        <v>1554</v>
      </c>
      <c r="AI63" s="1" t="s">
        <v>1555</v>
      </c>
      <c r="AJ63" s="22">
        <v>2</v>
      </c>
      <c r="AL63" s="1" t="s">
        <v>1556</v>
      </c>
      <c r="AM63" s="1" t="s">
        <v>1557</v>
      </c>
      <c r="AN63" s="22">
        <v>2</v>
      </c>
    </row>
    <row r="64" spans="1:40" x14ac:dyDescent="0.2">
      <c r="A64" s="18">
        <v>62</v>
      </c>
      <c r="B64" s="214" t="s">
        <v>1262</v>
      </c>
      <c r="C64" s="215" t="s">
        <v>649</v>
      </c>
      <c r="D64" s="216" t="s">
        <v>650</v>
      </c>
      <c r="F64" s="217">
        <v>9</v>
      </c>
      <c r="G64" s="60" t="s">
        <v>37</v>
      </c>
      <c r="H64" s="89">
        <v>8</v>
      </c>
      <c r="I64" s="181">
        <f>IF(OR(H64="DSQ",H64="RAF",H64="DNC",H64="DPG"),0,IF(OR(H64="DNS",H64="DNF"),100*(($F64-$F64+1)/$F64)+50*(LOG($F64/$F64)),100*(($F64-H64+1)/$F64)+50*(LOG($F64/H64))))</f>
        <v>24.779848344591286</v>
      </c>
      <c r="J64" s="191"/>
      <c r="K64" s="51" t="s">
        <v>244</v>
      </c>
      <c r="M64" s="317">
        <v>3</v>
      </c>
      <c r="N64" s="218" t="s">
        <v>130</v>
      </c>
      <c r="O64" s="219" t="s">
        <v>647</v>
      </c>
      <c r="P64" s="219" t="s">
        <v>1558</v>
      </c>
      <c r="Q64" s="220" t="s">
        <v>591</v>
      </c>
      <c r="R64" s="218" t="s">
        <v>101</v>
      </c>
      <c r="S64" s="212" t="s">
        <v>104</v>
      </c>
      <c r="T64" s="212" t="s">
        <v>104</v>
      </c>
      <c r="U64" s="212" t="s">
        <v>105</v>
      </c>
      <c r="W64" s="218">
        <v>3</v>
      </c>
      <c r="X64" s="218" t="s">
        <v>130</v>
      </c>
      <c r="Y64" s="219" t="s">
        <v>647</v>
      </c>
      <c r="Z64" s="219" t="s">
        <v>1558</v>
      </c>
      <c r="AA64" s="220" t="s">
        <v>591</v>
      </c>
      <c r="AB64" s="218">
        <v>10</v>
      </c>
      <c r="AD64" s="1" t="s">
        <v>1559</v>
      </c>
      <c r="AE64" s="1" t="s">
        <v>1560</v>
      </c>
      <c r="AF64" s="22">
        <v>3</v>
      </c>
      <c r="AH64" s="1" t="s">
        <v>1561</v>
      </c>
      <c r="AI64" s="1" t="s">
        <v>1562</v>
      </c>
      <c r="AJ64" s="22">
        <v>3</v>
      </c>
      <c r="AL64" s="1" t="s">
        <v>1563</v>
      </c>
      <c r="AM64" s="1" t="s">
        <v>1564</v>
      </c>
      <c r="AN64" s="22">
        <v>4</v>
      </c>
    </row>
    <row r="65" spans="1:40" x14ac:dyDescent="0.2">
      <c r="A65" s="18">
        <v>63</v>
      </c>
      <c r="B65" s="214" t="s">
        <v>515</v>
      </c>
      <c r="C65" s="215" t="s">
        <v>643</v>
      </c>
      <c r="D65" s="216" t="s">
        <v>1336</v>
      </c>
      <c r="F65" s="217">
        <v>14</v>
      </c>
      <c r="G65" s="60" t="s">
        <v>32</v>
      </c>
      <c r="H65" s="89">
        <v>12</v>
      </c>
      <c r="I65" s="181">
        <f>IF(OR(H65="DSQ",H65="RAF",H65="DNC",H65="DPG"),0,IF(OR(H65="DNS",H65="DNF"),100*(($F65-$F65+1)/$F65)+50*(LOG($F65/$F65)),100*(($F65-H65+1)/$F65)+50*(LOG($F65/H65))))</f>
        <v>24.775910910102088</v>
      </c>
      <c r="J65" s="191"/>
      <c r="K65" s="51" t="s">
        <v>244</v>
      </c>
      <c r="M65" s="317">
        <v>4</v>
      </c>
      <c r="N65" s="218" t="s">
        <v>644</v>
      </c>
      <c r="O65" s="219" t="s">
        <v>545</v>
      </c>
      <c r="P65" s="219" t="s">
        <v>635</v>
      </c>
      <c r="Q65" s="220" t="s">
        <v>591</v>
      </c>
      <c r="R65" s="218" t="s">
        <v>127</v>
      </c>
      <c r="S65" s="212" t="s">
        <v>105</v>
      </c>
      <c r="T65" s="212" t="s">
        <v>106</v>
      </c>
      <c r="U65" s="212" t="s">
        <v>104</v>
      </c>
      <c r="W65" s="218">
        <v>4</v>
      </c>
      <c r="X65" s="218" t="s">
        <v>644</v>
      </c>
      <c r="Y65" s="219" t="s">
        <v>545</v>
      </c>
      <c r="Z65" s="219" t="s">
        <v>635</v>
      </c>
      <c r="AA65" s="220" t="s">
        <v>591</v>
      </c>
      <c r="AB65" s="218">
        <v>12</v>
      </c>
      <c r="AD65" s="1" t="s">
        <v>1565</v>
      </c>
      <c r="AE65" s="1" t="s">
        <v>1566</v>
      </c>
      <c r="AF65" s="22">
        <v>4</v>
      </c>
      <c r="AH65" s="1" t="s">
        <v>1567</v>
      </c>
      <c r="AI65" s="1" t="s">
        <v>1568</v>
      </c>
      <c r="AJ65" s="22">
        <v>5</v>
      </c>
      <c r="AL65" s="1" t="s">
        <v>1569</v>
      </c>
      <c r="AM65" s="1" t="s">
        <v>1570</v>
      </c>
      <c r="AN65" s="22">
        <v>3</v>
      </c>
    </row>
    <row r="66" spans="1:40" x14ac:dyDescent="0.2">
      <c r="A66" s="18">
        <v>64</v>
      </c>
      <c r="B66" s="214" t="s">
        <v>625</v>
      </c>
      <c r="C66" s="215" t="s">
        <v>626</v>
      </c>
      <c r="D66" s="216" t="s">
        <v>1430</v>
      </c>
      <c r="F66" s="217">
        <v>16</v>
      </c>
      <c r="G66" s="60" t="s">
        <v>33</v>
      </c>
      <c r="H66" s="89">
        <v>14</v>
      </c>
      <c r="I66" s="181">
        <f>IF(OR(H66="DSQ",H66="RAF",H66="DNC",H66="DPG"),0,IF(OR(H66="DNS",H66="DNF"),100*(($F66-$F66+1)/$F66)+50*(LOG($F66/$F66)),100*(($F66-H66+1)/$F66)+50*(LOG($F66/H66))))</f>
        <v>21.649597348884335</v>
      </c>
      <c r="J66" s="191"/>
      <c r="K66" s="51" t="s">
        <v>244</v>
      </c>
      <c r="M66" s="317">
        <v>5</v>
      </c>
      <c r="N66" s="218" t="s">
        <v>634</v>
      </c>
      <c r="O66" s="219" t="s">
        <v>648</v>
      </c>
      <c r="P66" s="219" t="s">
        <v>652</v>
      </c>
      <c r="Q66" s="220" t="s">
        <v>591</v>
      </c>
      <c r="R66" s="218" t="s">
        <v>421</v>
      </c>
      <c r="S66" s="212" t="s">
        <v>16</v>
      </c>
      <c r="T66" s="212" t="s">
        <v>105</v>
      </c>
      <c r="U66" s="212" t="s">
        <v>17</v>
      </c>
      <c r="W66" s="218">
        <v>5</v>
      </c>
      <c r="X66" s="218" t="s">
        <v>634</v>
      </c>
      <c r="Y66" s="219" t="s">
        <v>648</v>
      </c>
      <c r="Z66" s="219" t="s">
        <v>652</v>
      </c>
      <c r="AA66" s="220" t="s">
        <v>591</v>
      </c>
      <c r="AB66" s="218">
        <v>20</v>
      </c>
      <c r="AD66" s="1"/>
      <c r="AE66" s="1"/>
      <c r="AF66" s="22" t="s">
        <v>16</v>
      </c>
      <c r="AH66" s="1" t="s">
        <v>1571</v>
      </c>
      <c r="AI66" s="1" t="s">
        <v>1572</v>
      </c>
      <c r="AJ66" s="22">
        <v>4</v>
      </c>
      <c r="AL66" s="1"/>
      <c r="AM66" s="1"/>
      <c r="AN66" s="22" t="s">
        <v>17</v>
      </c>
    </row>
    <row r="67" spans="1:40" x14ac:dyDescent="0.2">
      <c r="A67" s="18">
        <v>65</v>
      </c>
      <c r="B67" s="214" t="s">
        <v>509</v>
      </c>
      <c r="C67" s="215" t="s">
        <v>618</v>
      </c>
      <c r="D67" s="216" t="s">
        <v>619</v>
      </c>
      <c r="F67" s="217">
        <v>16</v>
      </c>
      <c r="G67" s="60" t="s">
        <v>34</v>
      </c>
      <c r="H67" s="89">
        <v>14</v>
      </c>
      <c r="I67" s="181">
        <f>IF(OR(H67="DSQ",H67="RAF",H67="DNC",H67="DPG"),0,IF(OR(H67="DNS",H67="DNF"),100*(($F67-$F67+1)/$F67)+50*(LOG($F67/$F67)),100*(($F67-H67+1)/$F67)+50*(LOG($F67/H67))))</f>
        <v>21.649597348884335</v>
      </c>
      <c r="J67" s="191"/>
      <c r="K67" s="51" t="s">
        <v>244</v>
      </c>
      <c r="M67" s="218">
        <v>6</v>
      </c>
      <c r="N67" s="218" t="s">
        <v>415</v>
      </c>
      <c r="O67" s="219" t="s">
        <v>416</v>
      </c>
      <c r="P67" s="219" t="s">
        <v>1573</v>
      </c>
      <c r="Q67" s="220" t="s">
        <v>591</v>
      </c>
      <c r="R67" s="218" t="s">
        <v>130</v>
      </c>
      <c r="S67" s="212" t="s">
        <v>16</v>
      </c>
      <c r="T67" s="212" t="s">
        <v>17</v>
      </c>
      <c r="U67" s="212" t="s">
        <v>17</v>
      </c>
      <c r="W67" s="218" t="s">
        <v>646</v>
      </c>
      <c r="X67" s="218" t="s">
        <v>415</v>
      </c>
      <c r="Y67" s="219" t="s">
        <v>416</v>
      </c>
      <c r="Z67" s="219" t="s">
        <v>1573</v>
      </c>
      <c r="AA67" s="220" t="s">
        <v>591</v>
      </c>
      <c r="AB67" s="218">
        <v>24</v>
      </c>
      <c r="AD67" s="1"/>
      <c r="AE67" s="1"/>
      <c r="AF67" s="22" t="s">
        <v>16</v>
      </c>
      <c r="AH67" s="1"/>
      <c r="AI67" s="1"/>
      <c r="AJ67" s="22" t="s">
        <v>17</v>
      </c>
      <c r="AL67" s="1"/>
      <c r="AM67" s="1"/>
      <c r="AN67" s="22" t="s">
        <v>17</v>
      </c>
    </row>
    <row r="68" spans="1:40" x14ac:dyDescent="0.2">
      <c r="A68" s="18">
        <v>66</v>
      </c>
      <c r="B68" s="214" t="s">
        <v>1341</v>
      </c>
      <c r="C68" s="215" t="s">
        <v>559</v>
      </c>
      <c r="D68" s="216" t="s">
        <v>1342</v>
      </c>
      <c r="F68" s="217">
        <v>14</v>
      </c>
      <c r="G68" s="60" t="s">
        <v>32</v>
      </c>
      <c r="H68" s="89">
        <v>13</v>
      </c>
      <c r="I68" s="181">
        <f>IF(OR(H68="DSQ",H68="RAF",H68="DNC",H68="DPG"),0,IF(OR(H68="DNS",H68="DNF"),100*(($F68-$F68+1)/$F68)+50*(LOG($F68/$F68)),100*(($F68-H68+1)/$F68)+50*(LOG($F68/H68))))</f>
        <v>15.894948454284346</v>
      </c>
      <c r="J68" s="191"/>
      <c r="K68" s="51" t="s">
        <v>244</v>
      </c>
      <c r="M68" s="218">
        <v>7</v>
      </c>
      <c r="N68" s="218" t="s">
        <v>1574</v>
      </c>
      <c r="O68" s="219" t="s">
        <v>274</v>
      </c>
      <c r="P68" s="219" t="s">
        <v>1575</v>
      </c>
      <c r="Q68" s="220" t="s">
        <v>591</v>
      </c>
      <c r="R68" s="218" t="s">
        <v>130</v>
      </c>
      <c r="S68" s="212" t="s">
        <v>17</v>
      </c>
      <c r="T68" s="212" t="s">
        <v>51</v>
      </c>
      <c r="U68" s="212" t="s">
        <v>458</v>
      </c>
      <c r="W68" s="218" t="s">
        <v>646</v>
      </c>
      <c r="X68" s="218" t="s">
        <v>1574</v>
      </c>
      <c r="Y68" s="219" t="s">
        <v>274</v>
      </c>
      <c r="Z68" s="219" t="s">
        <v>1575</v>
      </c>
      <c r="AA68" s="220" t="s">
        <v>591</v>
      </c>
      <c r="AB68" s="218">
        <v>24</v>
      </c>
      <c r="AD68" s="1"/>
      <c r="AE68" s="1"/>
      <c r="AF68" s="22" t="s">
        <v>17</v>
      </c>
      <c r="AH68" s="1"/>
      <c r="AI68" s="1"/>
      <c r="AJ68" s="22" t="s">
        <v>51</v>
      </c>
      <c r="AL68" s="1" t="s">
        <v>1576</v>
      </c>
      <c r="AM68" s="1"/>
      <c r="AN68" s="22" t="s">
        <v>458</v>
      </c>
    </row>
    <row r="69" spans="1:40" x14ac:dyDescent="0.2">
      <c r="A69" s="18">
        <v>67</v>
      </c>
      <c r="B69" s="214" t="s">
        <v>1574</v>
      </c>
      <c r="C69" s="215" t="s">
        <v>274</v>
      </c>
      <c r="D69" s="216" t="s">
        <v>1575</v>
      </c>
      <c r="F69" s="217">
        <v>7</v>
      </c>
      <c r="G69" s="60" t="s">
        <v>591</v>
      </c>
      <c r="H69" s="89">
        <v>7</v>
      </c>
      <c r="I69" s="181">
        <f>IF(OR(H69="DSQ",H69="RAF",H69="DNC",H69="DPG"),0,IF(OR(H69="DNS",H69="DNF"),100*(($F69-$F69+1)/$F69)+50*(LOG($F69/$F69)),100*(($F69-H69+1)/$F69)+50*(LOG($F69/H69))))</f>
        <v>14.285714285714285</v>
      </c>
      <c r="J69" s="191"/>
      <c r="K69" s="51" t="s">
        <v>22</v>
      </c>
      <c r="M69" s="316">
        <v>1</v>
      </c>
      <c r="N69" s="221" t="s">
        <v>437</v>
      </c>
      <c r="O69" s="222" t="s">
        <v>438</v>
      </c>
      <c r="P69" s="222" t="s">
        <v>1577</v>
      </c>
      <c r="Q69" s="223" t="s">
        <v>606</v>
      </c>
      <c r="R69" s="221">
        <v>4</v>
      </c>
      <c r="S69" s="224" t="s">
        <v>102</v>
      </c>
      <c r="T69" s="224" t="s">
        <v>102</v>
      </c>
      <c r="U69" s="224" t="s">
        <v>103</v>
      </c>
      <c r="W69" s="221">
        <v>1</v>
      </c>
      <c r="X69" s="221" t="s">
        <v>437</v>
      </c>
      <c r="Y69" s="222" t="s">
        <v>438</v>
      </c>
      <c r="Z69" s="222" t="s">
        <v>1577</v>
      </c>
      <c r="AA69" s="223" t="s">
        <v>606</v>
      </c>
      <c r="AB69" s="221">
        <v>4</v>
      </c>
      <c r="AD69" s="314" t="s">
        <v>1578</v>
      </c>
      <c r="AE69" s="314" t="s">
        <v>1579</v>
      </c>
      <c r="AF69" s="315">
        <v>1</v>
      </c>
      <c r="AH69" s="314" t="s">
        <v>1580</v>
      </c>
      <c r="AI69" s="314" t="s">
        <v>1581</v>
      </c>
      <c r="AJ69" s="315">
        <v>1</v>
      </c>
      <c r="AL69" s="314" t="s">
        <v>1582</v>
      </c>
      <c r="AM69" s="314" t="s">
        <v>1583</v>
      </c>
      <c r="AN69" s="315">
        <v>2</v>
      </c>
    </row>
    <row r="70" spans="1:40" x14ac:dyDescent="0.2">
      <c r="A70" s="18">
        <v>68</v>
      </c>
      <c r="B70" s="214" t="s">
        <v>636</v>
      </c>
      <c r="C70" s="215" t="s">
        <v>637</v>
      </c>
      <c r="D70" s="216" t="s">
        <v>638</v>
      </c>
      <c r="F70" s="217">
        <v>16</v>
      </c>
      <c r="G70" s="60" t="s">
        <v>33</v>
      </c>
      <c r="H70" s="89">
        <v>15</v>
      </c>
      <c r="I70" s="181">
        <f>IF(OR(H70="DSQ",H70="RAF",H70="DNC",H70="DPG"),0,IF(OR(H70="DNS",H70="DNF"),100*(($F70-$F70+1)/$F70)+50*(LOG($F70/$F70)),100*(($F70-H70+1)/$F70)+50*(LOG($F70/H70))))</f>
        <v>13.901436180012176</v>
      </c>
      <c r="J70" s="191"/>
      <c r="K70" s="51" t="s">
        <v>22</v>
      </c>
      <c r="M70" s="316">
        <v>2</v>
      </c>
      <c r="N70" s="221" t="s">
        <v>1115</v>
      </c>
      <c r="O70" s="222" t="s">
        <v>1116</v>
      </c>
      <c r="P70" s="222" t="s">
        <v>1584</v>
      </c>
      <c r="Q70" s="223" t="s">
        <v>606</v>
      </c>
      <c r="R70" s="221">
        <v>8</v>
      </c>
      <c r="S70" s="224" t="s">
        <v>17</v>
      </c>
      <c r="T70" s="224" t="s">
        <v>103</v>
      </c>
      <c r="U70" s="224" t="s">
        <v>102</v>
      </c>
      <c r="W70" s="221">
        <v>2</v>
      </c>
      <c r="X70" s="221" t="s">
        <v>1115</v>
      </c>
      <c r="Y70" s="222" t="s">
        <v>1116</v>
      </c>
      <c r="Z70" s="222" t="s">
        <v>1584</v>
      </c>
      <c r="AA70" s="223" t="s">
        <v>606</v>
      </c>
      <c r="AB70" s="221">
        <v>8</v>
      </c>
      <c r="AD70" s="314"/>
      <c r="AE70" s="314"/>
      <c r="AF70" s="315" t="s">
        <v>17</v>
      </c>
      <c r="AH70" s="314" t="s">
        <v>1585</v>
      </c>
      <c r="AI70" s="314" t="s">
        <v>1586</v>
      </c>
      <c r="AJ70" s="315">
        <v>2</v>
      </c>
      <c r="AL70" s="314" t="s">
        <v>1587</v>
      </c>
      <c r="AM70" s="314" t="s">
        <v>1588</v>
      </c>
      <c r="AN70" s="315">
        <v>1</v>
      </c>
    </row>
    <row r="71" spans="1:40" x14ac:dyDescent="0.2">
      <c r="A71" s="18">
        <v>69</v>
      </c>
      <c r="B71" s="214" t="s">
        <v>1536</v>
      </c>
      <c r="C71" s="215" t="s">
        <v>502</v>
      </c>
      <c r="D71" s="216" t="s">
        <v>710</v>
      </c>
      <c r="F71" s="217">
        <v>16</v>
      </c>
      <c r="G71" s="60" t="s">
        <v>34</v>
      </c>
      <c r="H71" s="89">
        <v>15</v>
      </c>
      <c r="I71" s="181">
        <f>IF(OR(H71="DSQ",H71="RAF",H71="DNC",H71="DPG"),0,IF(OR(H71="DNS",H71="DNF"),100*(($F71-$F71+1)/$F71)+50*(LOG($F71/$F71)),100*(($F71-H71+1)/$F71)+50*(LOG($F71/H71))))</f>
        <v>13.901436180012176</v>
      </c>
      <c r="J71" s="191"/>
      <c r="K71" s="51" t="s">
        <v>22</v>
      </c>
      <c r="M71" s="316">
        <v>3</v>
      </c>
      <c r="N71" s="221" t="s">
        <v>628</v>
      </c>
      <c r="O71" s="222" t="s">
        <v>629</v>
      </c>
      <c r="P71" s="222" t="s">
        <v>1589</v>
      </c>
      <c r="Q71" s="223" t="s">
        <v>606</v>
      </c>
      <c r="R71" s="221">
        <v>9</v>
      </c>
      <c r="S71" s="224" t="s">
        <v>103</v>
      </c>
      <c r="T71" s="224" t="s">
        <v>104</v>
      </c>
      <c r="U71" s="224" t="s">
        <v>105</v>
      </c>
      <c r="W71" s="221">
        <v>3</v>
      </c>
      <c r="X71" s="221" t="s">
        <v>628</v>
      </c>
      <c r="Y71" s="222" t="s">
        <v>629</v>
      </c>
      <c r="Z71" s="222" t="s">
        <v>1589</v>
      </c>
      <c r="AA71" s="223" t="s">
        <v>606</v>
      </c>
      <c r="AB71" s="221">
        <v>9</v>
      </c>
      <c r="AD71" s="314" t="s">
        <v>1590</v>
      </c>
      <c r="AE71" s="314" t="s">
        <v>1591</v>
      </c>
      <c r="AF71" s="315">
        <v>2</v>
      </c>
      <c r="AH71" s="314" t="s">
        <v>1592</v>
      </c>
      <c r="AI71" s="314" t="s">
        <v>1593</v>
      </c>
      <c r="AJ71" s="315">
        <v>3</v>
      </c>
      <c r="AL71" s="314" t="s">
        <v>1594</v>
      </c>
      <c r="AM71" s="314" t="s">
        <v>1595</v>
      </c>
      <c r="AN71" s="315">
        <v>4</v>
      </c>
    </row>
    <row r="72" spans="1:40" x14ac:dyDescent="0.2">
      <c r="A72" s="18">
        <v>70</v>
      </c>
      <c r="B72" s="214" t="s">
        <v>205</v>
      </c>
      <c r="C72" s="215" t="s">
        <v>66</v>
      </c>
      <c r="D72" s="216" t="s">
        <v>112</v>
      </c>
      <c r="F72" s="217">
        <v>9</v>
      </c>
      <c r="G72" s="60" t="s">
        <v>37</v>
      </c>
      <c r="H72" s="89">
        <v>9</v>
      </c>
      <c r="I72" s="181">
        <f>IF(OR(H72="DSQ",H72="RAF",H72="DNC",H72="DPG"),0,IF(OR(H72="DNS",H72="DNF"),100*(($F72-$F72+1)/$F72)+50*(LOG($F72/$F72)),100*(($F72-H72+1)/$F72)+50*(LOG($F72/H72))))</f>
        <v>11.111111111111111</v>
      </c>
      <c r="J72" s="191"/>
      <c r="K72" s="51" t="s">
        <v>21</v>
      </c>
      <c r="M72" s="316">
        <v>4</v>
      </c>
      <c r="N72" s="221" t="s">
        <v>1596</v>
      </c>
      <c r="O72" s="222" t="s">
        <v>1597</v>
      </c>
      <c r="P72" s="222" t="s">
        <v>1598</v>
      </c>
      <c r="Q72" s="223" t="s">
        <v>606</v>
      </c>
      <c r="R72" s="221" t="s">
        <v>127</v>
      </c>
      <c r="S72" s="224" t="s">
        <v>16</v>
      </c>
      <c r="T72" s="224" t="s">
        <v>105</v>
      </c>
      <c r="U72" s="224" t="s">
        <v>104</v>
      </c>
      <c r="W72" s="221">
        <v>4</v>
      </c>
      <c r="X72" s="221" t="s">
        <v>1596</v>
      </c>
      <c r="Y72" s="222" t="s">
        <v>1597</v>
      </c>
      <c r="Z72" s="222" t="s">
        <v>1598</v>
      </c>
      <c r="AA72" s="223" t="s">
        <v>606</v>
      </c>
      <c r="AB72" s="221">
        <v>12</v>
      </c>
      <c r="AD72" s="314"/>
      <c r="AE72" s="314"/>
      <c r="AF72" s="315" t="s">
        <v>16</v>
      </c>
      <c r="AH72" s="314" t="s">
        <v>1599</v>
      </c>
      <c r="AI72" s="314" t="s">
        <v>1600</v>
      </c>
      <c r="AJ72" s="315">
        <v>4</v>
      </c>
      <c r="AL72" s="314" t="s">
        <v>1601</v>
      </c>
      <c r="AM72" s="314" t="s">
        <v>1602</v>
      </c>
      <c r="AN72" s="315">
        <v>3</v>
      </c>
    </row>
    <row r="73" spans="1:40" x14ac:dyDescent="0.2">
      <c r="A73" s="18">
        <v>71</v>
      </c>
      <c r="B73" s="214" t="s">
        <v>1345</v>
      </c>
      <c r="C73" s="215" t="s">
        <v>561</v>
      </c>
      <c r="D73" s="216" t="s">
        <v>1346</v>
      </c>
      <c r="F73" s="217">
        <v>14</v>
      </c>
      <c r="G73" s="60" t="s">
        <v>32</v>
      </c>
      <c r="H73" s="89">
        <v>14</v>
      </c>
      <c r="I73" s="181">
        <f>IF(OR(H73="DSQ",H73="RAF",H73="DNC",H73="DPG"),0,IF(OR(H73="DNS",H73="DNF"),100*(($F73-$F73+1)/$F73)+50*(LOG($F73/$F73)),100*(($F73-H73+1)/$F73)+50*(LOG($F73/H73))))</f>
        <v>7.1428571428571423</v>
      </c>
      <c r="J73" s="191"/>
      <c r="K73" s="51" t="s">
        <v>174</v>
      </c>
      <c r="M73" s="317">
        <v>1</v>
      </c>
      <c r="N73" s="218" t="s">
        <v>429</v>
      </c>
      <c r="O73" s="219" t="s">
        <v>135</v>
      </c>
      <c r="P73" s="219" t="s">
        <v>1603</v>
      </c>
      <c r="Q73" s="220" t="s">
        <v>174</v>
      </c>
      <c r="R73" s="218">
        <v>5</v>
      </c>
      <c r="S73" s="212" t="s">
        <v>103</v>
      </c>
      <c r="T73" s="212" t="s">
        <v>103</v>
      </c>
      <c r="U73" s="212">
        <v>1</v>
      </c>
      <c r="W73" s="218">
        <v>1</v>
      </c>
      <c r="X73" s="218" t="s">
        <v>429</v>
      </c>
      <c r="Y73" s="219" t="s">
        <v>135</v>
      </c>
      <c r="Z73" s="219" t="s">
        <v>1603</v>
      </c>
      <c r="AA73" s="220"/>
      <c r="AB73" s="218">
        <v>5</v>
      </c>
      <c r="AD73" s="1" t="s">
        <v>1604</v>
      </c>
      <c r="AE73" s="1" t="s">
        <v>1605</v>
      </c>
      <c r="AF73" s="22">
        <v>2</v>
      </c>
      <c r="AH73" s="1" t="s">
        <v>1606</v>
      </c>
      <c r="AI73" s="1" t="s">
        <v>1607</v>
      </c>
      <c r="AJ73" s="22">
        <v>2</v>
      </c>
      <c r="AL73" s="1" t="s">
        <v>1608</v>
      </c>
      <c r="AM73" s="1" t="s">
        <v>1609</v>
      </c>
      <c r="AN73" s="22">
        <v>1</v>
      </c>
    </row>
    <row r="74" spans="1:40" x14ac:dyDescent="0.2">
      <c r="A74" s="18">
        <v>72</v>
      </c>
      <c r="B74" s="214" t="s">
        <v>194</v>
      </c>
      <c r="C74" s="215" t="s">
        <v>195</v>
      </c>
      <c r="D74" s="216" t="s">
        <v>1441</v>
      </c>
      <c r="F74" s="217">
        <v>16</v>
      </c>
      <c r="G74" s="60" t="s">
        <v>33</v>
      </c>
      <c r="H74" s="89">
        <v>16</v>
      </c>
      <c r="I74" s="181">
        <f>IF(OR(H74="DSQ",H74="RAF",H74="DNC",H74="DPG"),0,IF(OR(H74="DNS",H74="DNF"),100*(($F74-$F74+1)/$F74)+50*(LOG($F74/$F74)),100*(($F74-H74+1)/$F74)+50*(LOG($F74/H74))))</f>
        <v>6.25</v>
      </c>
      <c r="J74" s="191"/>
      <c r="K74" s="51" t="s">
        <v>174</v>
      </c>
      <c r="M74" s="317">
        <v>2</v>
      </c>
      <c r="N74" s="218" t="s">
        <v>1610</v>
      </c>
      <c r="O74" s="219" t="s">
        <v>198</v>
      </c>
      <c r="P74" s="219" t="s">
        <v>1611</v>
      </c>
      <c r="Q74" s="220" t="s">
        <v>174</v>
      </c>
      <c r="R74" s="218">
        <v>6</v>
      </c>
      <c r="S74" s="212" t="s">
        <v>104</v>
      </c>
      <c r="T74" s="212" t="s">
        <v>102</v>
      </c>
      <c r="U74" s="212" t="s">
        <v>103</v>
      </c>
      <c r="W74" s="218">
        <v>2</v>
      </c>
      <c r="X74" s="218" t="s">
        <v>1610</v>
      </c>
      <c r="Y74" s="219" t="s">
        <v>198</v>
      </c>
      <c r="Z74" s="219" t="s">
        <v>1611</v>
      </c>
      <c r="AA74" s="220"/>
      <c r="AB74" s="218">
        <v>6</v>
      </c>
      <c r="AD74" s="1" t="s">
        <v>1612</v>
      </c>
      <c r="AE74" s="1" t="s">
        <v>1613</v>
      </c>
      <c r="AF74" s="22">
        <v>3</v>
      </c>
      <c r="AH74" s="1" t="s">
        <v>1614</v>
      </c>
      <c r="AI74" s="1" t="s">
        <v>1615</v>
      </c>
      <c r="AJ74" s="22">
        <v>1</v>
      </c>
      <c r="AL74" s="1" t="s">
        <v>1616</v>
      </c>
      <c r="AM74" s="1" t="s">
        <v>1617</v>
      </c>
      <c r="AN74" s="22">
        <v>2</v>
      </c>
    </row>
    <row r="75" spans="1:40" x14ac:dyDescent="0.2">
      <c r="A75" s="18">
        <v>73</v>
      </c>
      <c r="B75" s="214" t="s">
        <v>1541</v>
      </c>
      <c r="C75" s="215" t="s">
        <v>990</v>
      </c>
      <c r="D75" s="216" t="s">
        <v>1542</v>
      </c>
      <c r="F75" s="217">
        <v>16</v>
      </c>
      <c r="G75" s="60" t="s">
        <v>34</v>
      </c>
      <c r="H75" s="89">
        <v>16</v>
      </c>
      <c r="I75" s="181">
        <f>IF(OR(H75="DSQ",H75="RAF",H75="DNC",H75="DPG"),0,IF(OR(H75="DNS",H75="DNF"),100*(($F75-$F75+1)/$F75)+50*(LOG($F75/$F75)),100*(($F75-H75+1)/$F75)+50*(LOG($F75/H75))))</f>
        <v>6.25</v>
      </c>
      <c r="J75" s="191"/>
      <c r="K75" s="51" t="s">
        <v>174</v>
      </c>
      <c r="M75" s="317">
        <v>3</v>
      </c>
      <c r="N75" s="218" t="s">
        <v>199</v>
      </c>
      <c r="O75" s="219" t="s">
        <v>426</v>
      </c>
      <c r="P75" s="219" t="s">
        <v>1618</v>
      </c>
      <c r="Q75" s="220" t="s">
        <v>174</v>
      </c>
      <c r="R75" s="218">
        <v>7</v>
      </c>
      <c r="S75" s="212" t="s">
        <v>102</v>
      </c>
      <c r="T75" s="212" t="s">
        <v>104</v>
      </c>
      <c r="U75" s="212" t="s">
        <v>104</v>
      </c>
      <c r="W75" s="218">
        <v>3</v>
      </c>
      <c r="X75" s="218" t="s">
        <v>199</v>
      </c>
      <c r="Y75" s="219" t="s">
        <v>426</v>
      </c>
      <c r="Z75" s="219" t="s">
        <v>1618</v>
      </c>
      <c r="AA75" s="220"/>
      <c r="AB75" s="218">
        <v>7</v>
      </c>
      <c r="AD75" s="1" t="s">
        <v>1619</v>
      </c>
      <c r="AE75" s="1" t="s">
        <v>1620</v>
      </c>
      <c r="AF75" s="22">
        <v>1</v>
      </c>
      <c r="AH75" s="1" t="s">
        <v>1621</v>
      </c>
      <c r="AI75" s="1" t="s">
        <v>1622</v>
      </c>
      <c r="AJ75" s="22">
        <v>3</v>
      </c>
      <c r="AL75" s="1" t="s">
        <v>1623</v>
      </c>
      <c r="AM75" s="1" t="s">
        <v>1624</v>
      </c>
      <c r="AN75" s="22">
        <v>3</v>
      </c>
    </row>
    <row r="76" spans="1:40" x14ac:dyDescent="0.2">
      <c r="I76" s="17"/>
      <c r="J76" s="17"/>
      <c r="W76" s="17"/>
      <c r="X76" s="17"/>
      <c r="AA76" s="17"/>
      <c r="AB76" s="17"/>
    </row>
    <row r="77" spans="1:40" x14ac:dyDescent="0.2">
      <c r="I77" s="17"/>
      <c r="J77" s="17"/>
      <c r="W77" s="17"/>
      <c r="X77" s="17"/>
      <c r="AA77" s="17"/>
      <c r="AB77" s="17"/>
    </row>
    <row r="78" spans="1:40" x14ac:dyDescent="0.2">
      <c r="L78" s="1"/>
      <c r="M78" s="221" t="s">
        <v>102</v>
      </c>
      <c r="N78" s="221" t="s">
        <v>1625</v>
      </c>
      <c r="O78" s="222" t="s">
        <v>1626</v>
      </c>
      <c r="P78" s="222" t="s">
        <v>1627</v>
      </c>
      <c r="Q78" s="223" t="s">
        <v>600</v>
      </c>
      <c r="R78" s="221">
        <v>3</v>
      </c>
      <c r="S78" s="224" t="s">
        <v>102</v>
      </c>
      <c r="T78" s="224" t="s">
        <v>102</v>
      </c>
      <c r="U78" s="224" t="s">
        <v>102</v>
      </c>
      <c r="W78" s="221">
        <v>1</v>
      </c>
      <c r="X78" s="221" t="s">
        <v>1625</v>
      </c>
      <c r="Y78" s="222" t="s">
        <v>1626</v>
      </c>
      <c r="Z78" s="222" t="s">
        <v>1627</v>
      </c>
      <c r="AA78" s="223" t="s">
        <v>600</v>
      </c>
      <c r="AB78" s="221">
        <v>3</v>
      </c>
      <c r="AD78" s="314" t="s">
        <v>1628</v>
      </c>
      <c r="AE78" s="314" t="s">
        <v>1629</v>
      </c>
      <c r="AF78" s="315">
        <v>1</v>
      </c>
      <c r="AH78" s="314" t="s">
        <v>1465</v>
      </c>
      <c r="AI78" s="314" t="s">
        <v>1630</v>
      </c>
      <c r="AJ78" s="315">
        <v>1</v>
      </c>
      <c r="AL78" s="314" t="s">
        <v>1631</v>
      </c>
      <c r="AM78" s="314" t="s">
        <v>1632</v>
      </c>
      <c r="AN78" s="315">
        <v>1</v>
      </c>
    </row>
    <row r="79" spans="1:40" x14ac:dyDescent="0.2">
      <c r="M79" s="221" t="s">
        <v>103</v>
      </c>
      <c r="N79" s="221" t="s">
        <v>1633</v>
      </c>
      <c r="O79" s="222" t="s">
        <v>1634</v>
      </c>
      <c r="P79" s="222" t="s">
        <v>1635</v>
      </c>
      <c r="Q79" s="223" t="s">
        <v>600</v>
      </c>
      <c r="R79" s="221">
        <v>6</v>
      </c>
      <c r="S79" s="224" t="s">
        <v>103</v>
      </c>
      <c r="T79" s="224" t="s">
        <v>103</v>
      </c>
      <c r="U79" s="224" t="s">
        <v>103</v>
      </c>
      <c r="W79" s="221">
        <v>2</v>
      </c>
      <c r="X79" s="221" t="s">
        <v>1633</v>
      </c>
      <c r="Y79" s="222" t="s">
        <v>1634</v>
      </c>
      <c r="Z79" s="222" t="s">
        <v>1635</v>
      </c>
      <c r="AA79" s="223" t="s">
        <v>600</v>
      </c>
      <c r="AB79" s="221">
        <v>6</v>
      </c>
      <c r="AD79" s="314" t="s">
        <v>1636</v>
      </c>
      <c r="AE79" s="314" t="s">
        <v>1637</v>
      </c>
      <c r="AF79" s="315">
        <v>2</v>
      </c>
      <c r="AH79" s="314" t="s">
        <v>1638</v>
      </c>
      <c r="AI79" s="314" t="s">
        <v>1639</v>
      </c>
      <c r="AJ79" s="315">
        <v>2</v>
      </c>
      <c r="AL79" s="314" t="s">
        <v>1640</v>
      </c>
      <c r="AM79" s="314" t="s">
        <v>1641</v>
      </c>
      <c r="AN79" s="315">
        <v>2</v>
      </c>
    </row>
    <row r="80" spans="1:40" x14ac:dyDescent="0.2">
      <c r="M80" s="218" t="s">
        <v>102</v>
      </c>
      <c r="N80" s="218" t="s">
        <v>501</v>
      </c>
      <c r="O80" s="219" t="s">
        <v>1642</v>
      </c>
      <c r="P80" s="219" t="s">
        <v>1643</v>
      </c>
      <c r="Q80" s="220" t="s">
        <v>589</v>
      </c>
      <c r="R80" s="218">
        <v>3</v>
      </c>
      <c r="S80" s="212" t="s">
        <v>102</v>
      </c>
      <c r="T80" s="212" t="s">
        <v>102</v>
      </c>
      <c r="U80" s="212" t="s">
        <v>102</v>
      </c>
      <c r="W80" s="218">
        <v>1</v>
      </c>
      <c r="X80" s="218" t="s">
        <v>501</v>
      </c>
      <c r="Y80" s="219" t="s">
        <v>1642</v>
      </c>
      <c r="Z80" s="219" t="s">
        <v>1643</v>
      </c>
      <c r="AA80" s="220" t="s">
        <v>589</v>
      </c>
      <c r="AB80" s="218">
        <v>3</v>
      </c>
      <c r="AD80" s="1" t="s">
        <v>1644</v>
      </c>
      <c r="AE80" s="1" t="s">
        <v>1645</v>
      </c>
      <c r="AF80" s="22">
        <v>1</v>
      </c>
      <c r="AH80" s="1" t="s">
        <v>1646</v>
      </c>
      <c r="AI80" s="1" t="s">
        <v>1647</v>
      </c>
      <c r="AJ80" s="22">
        <v>1</v>
      </c>
      <c r="AL80" s="1" t="s">
        <v>1648</v>
      </c>
      <c r="AM80" s="1" t="s">
        <v>1649</v>
      </c>
      <c r="AN80" s="22">
        <v>1</v>
      </c>
    </row>
    <row r="81" spans="9:40" x14ac:dyDescent="0.2">
      <c r="M81" s="218" t="s">
        <v>103</v>
      </c>
      <c r="N81" s="218" t="s">
        <v>598</v>
      </c>
      <c r="O81" s="219" t="s">
        <v>599</v>
      </c>
      <c r="P81" s="219" t="s">
        <v>1650</v>
      </c>
      <c r="Q81" s="220" t="s">
        <v>589</v>
      </c>
      <c r="R81" s="218">
        <v>8</v>
      </c>
      <c r="S81" s="212" t="s">
        <v>103</v>
      </c>
      <c r="T81" s="212" t="s">
        <v>104</v>
      </c>
      <c r="U81" s="212" t="s">
        <v>104</v>
      </c>
      <c r="W81" s="218">
        <v>2</v>
      </c>
      <c r="X81" s="218" t="s">
        <v>598</v>
      </c>
      <c r="Y81" s="219" t="s">
        <v>599</v>
      </c>
      <c r="Z81" s="219" t="s">
        <v>1650</v>
      </c>
      <c r="AA81" s="220" t="s">
        <v>589</v>
      </c>
      <c r="AB81" s="218">
        <v>8</v>
      </c>
      <c r="AD81" s="1" t="s">
        <v>1651</v>
      </c>
      <c r="AE81" s="1" t="s">
        <v>1652</v>
      </c>
      <c r="AF81" s="22">
        <v>2</v>
      </c>
      <c r="AH81" s="1" t="s">
        <v>1653</v>
      </c>
      <c r="AI81" s="1" t="s">
        <v>1654</v>
      </c>
      <c r="AJ81" s="22">
        <v>3</v>
      </c>
      <c r="AL81" s="1" t="s">
        <v>1655</v>
      </c>
      <c r="AM81" s="1" t="s">
        <v>1656</v>
      </c>
      <c r="AN81" s="22">
        <v>3</v>
      </c>
    </row>
    <row r="82" spans="9:40" x14ac:dyDescent="0.2">
      <c r="M82" s="218" t="s">
        <v>104</v>
      </c>
      <c r="N82" s="218" t="s">
        <v>1657</v>
      </c>
      <c r="O82" s="219" t="s">
        <v>596</v>
      </c>
      <c r="P82" s="219" t="s">
        <v>597</v>
      </c>
      <c r="Q82" s="220" t="s">
        <v>589</v>
      </c>
      <c r="R82" s="218">
        <v>9</v>
      </c>
      <c r="S82" s="212" t="s">
        <v>104</v>
      </c>
      <c r="T82" s="212" t="s">
        <v>105</v>
      </c>
      <c r="U82" s="212" t="s">
        <v>103</v>
      </c>
      <c r="W82" s="218">
        <v>3</v>
      </c>
      <c r="X82" s="218" t="s">
        <v>1657</v>
      </c>
      <c r="Y82" s="219" t="s">
        <v>596</v>
      </c>
      <c r="Z82" s="219" t="s">
        <v>597</v>
      </c>
      <c r="AA82" s="220" t="s">
        <v>589</v>
      </c>
      <c r="AB82" s="218">
        <v>9</v>
      </c>
      <c r="AD82" s="1" t="s">
        <v>1658</v>
      </c>
      <c r="AE82" s="1" t="s">
        <v>1659</v>
      </c>
      <c r="AF82" s="22">
        <v>3</v>
      </c>
      <c r="AH82" s="1" t="s">
        <v>1660</v>
      </c>
      <c r="AI82" s="1" t="s">
        <v>1661</v>
      </c>
      <c r="AJ82" s="22">
        <v>4</v>
      </c>
      <c r="AL82" s="1" t="s">
        <v>1662</v>
      </c>
      <c r="AM82" s="1" t="s">
        <v>1663</v>
      </c>
      <c r="AN82" s="22">
        <v>2</v>
      </c>
    </row>
    <row r="83" spans="9:40" x14ac:dyDescent="0.2">
      <c r="I83" s="17"/>
      <c r="J83" s="17"/>
      <c r="M83" s="218" t="s">
        <v>105</v>
      </c>
      <c r="N83" s="218" t="s">
        <v>1664</v>
      </c>
      <c r="O83" s="219" t="s">
        <v>592</v>
      </c>
      <c r="P83" s="219" t="s">
        <v>593</v>
      </c>
      <c r="Q83" s="220" t="s">
        <v>589</v>
      </c>
      <c r="R83" s="218">
        <v>11</v>
      </c>
      <c r="S83" s="212" t="s">
        <v>105</v>
      </c>
      <c r="T83" s="212" t="s">
        <v>103</v>
      </c>
      <c r="U83" s="212" t="s">
        <v>458</v>
      </c>
      <c r="W83" s="218">
        <v>4</v>
      </c>
      <c r="X83" s="218" t="s">
        <v>1664</v>
      </c>
      <c r="Y83" s="219" t="s">
        <v>592</v>
      </c>
      <c r="Z83" s="219" t="s">
        <v>593</v>
      </c>
      <c r="AA83" s="220" t="s">
        <v>589</v>
      </c>
      <c r="AB83" s="218">
        <v>11</v>
      </c>
      <c r="AD83" s="1" t="s">
        <v>1665</v>
      </c>
      <c r="AE83" s="1" t="s">
        <v>1666</v>
      </c>
      <c r="AF83" s="22">
        <v>4</v>
      </c>
      <c r="AH83" s="1" t="s">
        <v>1667</v>
      </c>
      <c r="AI83" s="1" t="s">
        <v>1668</v>
      </c>
      <c r="AJ83" s="22">
        <v>2</v>
      </c>
      <c r="AL83" s="1" t="s">
        <v>1669</v>
      </c>
      <c r="AM83" s="1"/>
      <c r="AN83" s="22" t="s">
        <v>458</v>
      </c>
    </row>
    <row r="84" spans="9:40" x14ac:dyDescent="0.2">
      <c r="I84" s="17"/>
      <c r="J84" s="17"/>
      <c r="K84"/>
      <c r="M84" s="17"/>
      <c r="N84" s="17"/>
      <c r="Q84" s="17"/>
      <c r="R84" s="17"/>
      <c r="S84" s="17"/>
      <c r="T84" s="17"/>
      <c r="U84" s="17"/>
      <c r="W84" s="17"/>
      <c r="X84" s="17"/>
      <c r="AA84" s="17"/>
      <c r="AB84" s="17"/>
    </row>
    <row r="85" spans="9:40" x14ac:dyDescent="0.2">
      <c r="I85" s="17"/>
      <c r="J85" s="17"/>
      <c r="K85"/>
      <c r="M85" s="17"/>
      <c r="N85" s="17"/>
      <c r="Q85" s="17"/>
      <c r="R85" s="17"/>
      <c r="S85" s="17"/>
      <c r="T85" s="17"/>
      <c r="U85" s="17"/>
      <c r="W85" s="17"/>
      <c r="X85" s="17"/>
      <c r="AA85" s="17"/>
      <c r="AB85" s="17"/>
    </row>
    <row r="86" spans="9:40" x14ac:dyDescent="0.2">
      <c r="I86" s="17"/>
      <c r="J86" s="17"/>
      <c r="K86"/>
      <c r="W86" s="17"/>
      <c r="X86" s="17"/>
      <c r="AA86" s="17"/>
      <c r="AB86" s="17"/>
    </row>
    <row r="87" spans="9:40" x14ac:dyDescent="0.2">
      <c r="I87" s="17"/>
      <c r="J87" s="17"/>
      <c r="K87"/>
      <c r="W87" s="17"/>
      <c r="X87" s="17"/>
      <c r="AA87" s="17"/>
      <c r="AB87" s="17"/>
    </row>
    <row r="88" spans="9:40" x14ac:dyDescent="0.2">
      <c r="I88" s="17"/>
      <c r="J88" s="17"/>
      <c r="K88"/>
      <c r="W88" s="17"/>
      <c r="X88" s="17"/>
      <c r="AA88" s="17"/>
      <c r="AB88" s="17"/>
    </row>
    <row r="89" spans="9:40" x14ac:dyDescent="0.2">
      <c r="I89" s="17"/>
      <c r="J89" s="17"/>
      <c r="K89"/>
      <c r="W89" s="17"/>
      <c r="X89" s="17"/>
      <c r="AA89" s="17"/>
      <c r="AB89" s="17"/>
    </row>
    <row r="90" spans="9:40" x14ac:dyDescent="0.2">
      <c r="I90" s="17"/>
      <c r="J90" s="17"/>
      <c r="K90"/>
      <c r="W90" s="17"/>
      <c r="X90" s="17"/>
      <c r="AA90" s="17"/>
      <c r="AB90" s="17"/>
    </row>
    <row r="91" spans="9:40" x14ac:dyDescent="0.2">
      <c r="I91" s="17"/>
      <c r="J91" s="17"/>
      <c r="K91"/>
      <c r="W91" s="17"/>
      <c r="X91" s="17"/>
      <c r="AA91" s="17"/>
      <c r="AB91" s="17"/>
    </row>
    <row r="92" spans="9:40" x14ac:dyDescent="0.2">
      <c r="I92" s="17"/>
      <c r="J92" s="17"/>
      <c r="K92"/>
      <c r="M92" s="17"/>
      <c r="N92" s="17"/>
      <c r="Q92" s="17"/>
      <c r="R92" s="17"/>
      <c r="S92" s="17"/>
      <c r="T92" s="17"/>
      <c r="U92" s="17"/>
      <c r="W92" s="17"/>
      <c r="X92" s="17"/>
      <c r="AA92" s="17"/>
      <c r="AB92" s="17"/>
    </row>
    <row r="93" spans="9:40" x14ac:dyDescent="0.2">
      <c r="I93" s="17"/>
      <c r="J93" s="17"/>
      <c r="K93"/>
      <c r="L93" s="225"/>
      <c r="M93" s="17"/>
      <c r="N93" s="17"/>
      <c r="Q93" s="17"/>
      <c r="R93" s="17"/>
      <c r="S93" s="17"/>
      <c r="T93" s="17"/>
      <c r="U93" s="17"/>
      <c r="W93" s="17"/>
      <c r="X93" s="17"/>
      <c r="AA93" s="17"/>
      <c r="AB93" s="17"/>
    </row>
    <row r="94" spans="9:40" x14ac:dyDescent="0.2">
      <c r="I94" s="17"/>
      <c r="J94" s="17"/>
      <c r="K94"/>
      <c r="L94" s="225"/>
      <c r="M94" s="17"/>
      <c r="N94" s="17"/>
      <c r="Q94" s="17"/>
      <c r="R94" s="17"/>
      <c r="S94" s="17"/>
      <c r="T94" s="17"/>
      <c r="U94" s="17"/>
      <c r="W94" s="17"/>
      <c r="X94" s="17"/>
      <c r="AA94" s="17"/>
      <c r="AB94" s="17"/>
    </row>
    <row r="95" spans="9:40" x14ac:dyDescent="0.2">
      <c r="I95" s="17"/>
      <c r="J95" s="17"/>
      <c r="K95"/>
      <c r="L95" s="225"/>
      <c r="M95" s="17"/>
      <c r="N95" s="17"/>
      <c r="Q95" s="17"/>
      <c r="R95" s="17"/>
      <c r="S95" s="17"/>
      <c r="T95" s="17"/>
      <c r="U95" s="17"/>
      <c r="W95" s="17"/>
      <c r="X95" s="17"/>
      <c r="AA95" s="17"/>
      <c r="AB95" s="17"/>
    </row>
    <row r="96" spans="9:40" x14ac:dyDescent="0.2">
      <c r="I96" s="17"/>
      <c r="J96" s="17"/>
      <c r="K96"/>
      <c r="L96" s="225"/>
      <c r="M96" s="17"/>
      <c r="N96" s="17"/>
      <c r="Q96" s="17"/>
      <c r="R96" s="17"/>
      <c r="S96" s="17"/>
      <c r="T96" s="17"/>
      <c r="U96" s="17"/>
      <c r="W96" s="17"/>
      <c r="X96" s="17"/>
      <c r="AA96" s="17"/>
      <c r="AB96" s="17"/>
    </row>
    <row r="97" spans="9:28" x14ac:dyDescent="0.2">
      <c r="I97" s="17"/>
      <c r="J97" s="17"/>
      <c r="K97"/>
      <c r="L97" s="225"/>
      <c r="M97" s="17"/>
      <c r="N97" s="17"/>
      <c r="Q97" s="17"/>
      <c r="R97" s="17"/>
      <c r="S97" s="17"/>
      <c r="T97" s="17"/>
      <c r="U97" s="17"/>
      <c r="W97" s="17"/>
      <c r="X97" s="17"/>
      <c r="AA97" s="17"/>
      <c r="AB97" s="17"/>
    </row>
    <row r="98" spans="9:28" x14ac:dyDescent="0.2">
      <c r="I98" s="17"/>
      <c r="J98" s="17"/>
      <c r="K98"/>
      <c r="L98" s="225"/>
      <c r="M98" s="17"/>
      <c r="N98" s="17"/>
      <c r="Q98" s="17"/>
      <c r="R98" s="17"/>
      <c r="S98" s="17"/>
      <c r="T98" s="17"/>
      <c r="U98" s="17"/>
      <c r="W98" s="17"/>
      <c r="X98" s="17"/>
      <c r="AA98" s="17"/>
      <c r="AB98" s="17"/>
    </row>
    <row r="99" spans="9:28" x14ac:dyDescent="0.2">
      <c r="I99" s="17"/>
      <c r="J99" s="17"/>
      <c r="K99"/>
      <c r="L99" s="225"/>
      <c r="M99" s="17"/>
      <c r="N99" s="17"/>
      <c r="Q99" s="17"/>
      <c r="R99" s="17"/>
      <c r="S99" s="17"/>
      <c r="T99" s="17"/>
      <c r="U99" s="17"/>
      <c r="W99" s="17"/>
      <c r="X99" s="17"/>
      <c r="AA99" s="17"/>
      <c r="AB99" s="17"/>
    </row>
    <row r="100" spans="9:28" x14ac:dyDescent="0.2">
      <c r="I100" s="17"/>
      <c r="J100" s="17"/>
      <c r="K100"/>
      <c r="L100" s="225"/>
      <c r="M100" s="17"/>
      <c r="N100" s="17"/>
      <c r="Q100" s="17"/>
      <c r="R100" s="17"/>
      <c r="S100" s="17"/>
      <c r="T100" s="17"/>
      <c r="U100" s="17"/>
      <c r="W100" s="17"/>
      <c r="X100" s="17"/>
      <c r="AA100" s="17"/>
      <c r="AB100" s="17"/>
    </row>
    <row r="101" spans="9:28" x14ac:dyDescent="0.2">
      <c r="I101" s="17"/>
      <c r="J101" s="17"/>
      <c r="K101"/>
      <c r="L101" s="225"/>
      <c r="M101" s="17"/>
      <c r="N101" s="17"/>
      <c r="Q101" s="17"/>
      <c r="R101" s="17"/>
      <c r="S101" s="17"/>
      <c r="T101" s="17"/>
      <c r="U101" s="17"/>
      <c r="W101" s="17"/>
      <c r="X101" s="17"/>
      <c r="AA101" s="17"/>
      <c r="AB101" s="17"/>
    </row>
    <row r="102" spans="9:28" x14ac:dyDescent="0.2">
      <c r="I102" s="17"/>
      <c r="J102" s="17"/>
      <c r="K102"/>
      <c r="L102" s="225"/>
      <c r="M102" s="17"/>
      <c r="N102" s="17"/>
      <c r="Q102" s="17"/>
      <c r="R102" s="17"/>
      <c r="S102" s="17"/>
      <c r="T102" s="17"/>
      <c r="U102" s="17"/>
      <c r="W102" s="17"/>
      <c r="X102" s="17"/>
      <c r="AA102" s="17"/>
      <c r="AB102" s="17"/>
    </row>
    <row r="103" spans="9:28" x14ac:dyDescent="0.2">
      <c r="I103" s="17"/>
      <c r="J103" s="17"/>
      <c r="K103"/>
      <c r="L103" s="225"/>
      <c r="M103" s="17"/>
      <c r="N103" s="17"/>
      <c r="Q103" s="17"/>
      <c r="R103" s="17"/>
      <c r="S103" s="17"/>
      <c r="T103" s="17"/>
      <c r="U103" s="17"/>
      <c r="W103" s="17"/>
      <c r="X103" s="17"/>
      <c r="AA103" s="17"/>
      <c r="AB103" s="17"/>
    </row>
    <row r="104" spans="9:28" x14ac:dyDescent="0.2">
      <c r="I104" s="17"/>
      <c r="J104" s="17"/>
      <c r="K104"/>
      <c r="L104" s="225"/>
      <c r="M104" s="17"/>
      <c r="N104" s="17"/>
      <c r="Q104" s="17"/>
      <c r="R104" s="17"/>
      <c r="S104" s="17"/>
      <c r="T104" s="17"/>
      <c r="U104" s="17"/>
      <c r="W104" s="17"/>
      <c r="X104" s="17"/>
      <c r="AA104" s="17"/>
      <c r="AB104" s="17"/>
    </row>
    <row r="105" spans="9:28" x14ac:dyDescent="0.2">
      <c r="I105" s="17"/>
      <c r="J105" s="17"/>
      <c r="K105"/>
      <c r="L105" s="225"/>
      <c r="M105" s="17"/>
      <c r="N105" s="17"/>
      <c r="Q105" s="17"/>
      <c r="R105" s="17"/>
      <c r="S105" s="17"/>
      <c r="T105" s="17"/>
      <c r="U105" s="17"/>
      <c r="W105" s="17"/>
      <c r="X105" s="17"/>
      <c r="AA105" s="17"/>
      <c r="AB105" s="17"/>
    </row>
    <row r="106" spans="9:28" x14ac:dyDescent="0.2">
      <c r="I106" s="17"/>
      <c r="J106" s="17"/>
      <c r="K106"/>
      <c r="L106" s="225"/>
      <c r="M106" s="17"/>
      <c r="N106" s="17"/>
      <c r="Q106" s="17"/>
      <c r="R106" s="17"/>
      <c r="S106" s="17"/>
      <c r="T106" s="17"/>
      <c r="U106" s="17"/>
      <c r="W106" s="17"/>
      <c r="X106" s="17"/>
      <c r="AA106" s="17"/>
      <c r="AB106" s="17"/>
    </row>
    <row r="107" spans="9:28" x14ac:dyDescent="0.2">
      <c r="I107" s="17"/>
      <c r="J107" s="17"/>
      <c r="K107"/>
      <c r="L107" s="225"/>
      <c r="M107" s="17"/>
      <c r="N107" s="17"/>
      <c r="Q107" s="17"/>
      <c r="R107" s="17"/>
      <c r="S107" s="17"/>
      <c r="T107" s="17"/>
      <c r="U107" s="17"/>
      <c r="W107" s="17"/>
      <c r="X107" s="17"/>
      <c r="AA107" s="17"/>
      <c r="AB107" s="17"/>
    </row>
    <row r="108" spans="9:28" x14ac:dyDescent="0.2">
      <c r="I108" s="17"/>
      <c r="J108" s="17"/>
      <c r="K108"/>
      <c r="L108" s="225"/>
      <c r="M108" s="17"/>
      <c r="N108" s="17"/>
      <c r="Q108" s="17"/>
      <c r="R108" s="17"/>
      <c r="S108" s="17"/>
      <c r="T108" s="17"/>
      <c r="U108" s="17"/>
      <c r="W108" s="17"/>
      <c r="X108" s="17"/>
      <c r="AA108" s="17"/>
      <c r="AB108" s="17"/>
    </row>
    <row r="109" spans="9:28" x14ac:dyDescent="0.2">
      <c r="I109" s="17"/>
      <c r="J109" s="17"/>
      <c r="K109"/>
      <c r="L109" s="225"/>
      <c r="M109" s="17"/>
      <c r="N109" s="17"/>
      <c r="Q109" s="17"/>
      <c r="R109" s="17"/>
      <c r="S109" s="17"/>
      <c r="T109" s="17"/>
      <c r="U109" s="17"/>
      <c r="W109" s="17"/>
      <c r="X109" s="17"/>
      <c r="AA109" s="17"/>
      <c r="AB109" s="17"/>
    </row>
    <row r="110" spans="9:28" x14ac:dyDescent="0.2">
      <c r="I110" s="17"/>
      <c r="J110" s="17"/>
      <c r="K110"/>
      <c r="L110" s="225"/>
      <c r="M110" s="17"/>
      <c r="N110" s="17"/>
      <c r="Q110" s="17"/>
      <c r="R110" s="17"/>
      <c r="S110" s="17"/>
      <c r="T110" s="17"/>
      <c r="U110" s="17"/>
      <c r="W110" s="17"/>
      <c r="X110" s="17"/>
      <c r="AA110" s="17"/>
      <c r="AB110" s="17"/>
    </row>
    <row r="111" spans="9:28" x14ac:dyDescent="0.2">
      <c r="I111" s="17"/>
      <c r="J111" s="17"/>
      <c r="K111"/>
      <c r="L111" s="225"/>
      <c r="M111" s="17"/>
      <c r="N111" s="17"/>
      <c r="Q111" s="17"/>
      <c r="R111" s="17"/>
      <c r="S111" s="17"/>
      <c r="T111" s="17"/>
      <c r="U111" s="17"/>
      <c r="W111" s="17"/>
      <c r="X111" s="17"/>
      <c r="AA111" s="17"/>
      <c r="AB111" s="17"/>
    </row>
    <row r="112" spans="9:28" x14ac:dyDescent="0.2">
      <c r="I112" s="17"/>
      <c r="J112" s="17"/>
      <c r="K112"/>
      <c r="L112" s="225"/>
      <c r="M112" s="17"/>
      <c r="N112" s="17"/>
      <c r="Q112" s="17"/>
      <c r="R112" s="17"/>
      <c r="S112" s="17"/>
      <c r="T112" s="17"/>
      <c r="U112" s="17"/>
      <c r="W112" s="17"/>
      <c r="X112" s="17"/>
      <c r="AA112" s="17"/>
      <c r="AB112" s="17"/>
    </row>
    <row r="113" spans="9:28" x14ac:dyDescent="0.2">
      <c r="I113" s="17"/>
      <c r="J113" s="17"/>
      <c r="K113"/>
      <c r="L113" s="225"/>
      <c r="M113" s="17"/>
      <c r="N113" s="17"/>
      <c r="Q113" s="17"/>
      <c r="R113" s="17"/>
      <c r="S113" s="17"/>
      <c r="T113" s="17"/>
      <c r="U113" s="17"/>
      <c r="W113" s="17"/>
      <c r="X113" s="17"/>
      <c r="AA113" s="17"/>
      <c r="AB113" s="17"/>
    </row>
    <row r="114" spans="9:28" x14ac:dyDescent="0.2">
      <c r="I114" s="17"/>
      <c r="J114" s="17"/>
      <c r="K114"/>
      <c r="L114" s="225"/>
      <c r="M114" s="17"/>
      <c r="N114" s="17"/>
      <c r="Q114" s="17"/>
      <c r="R114" s="17"/>
      <c r="S114" s="17"/>
      <c r="T114" s="17"/>
      <c r="U114" s="17"/>
      <c r="W114" s="17"/>
      <c r="X114" s="17"/>
      <c r="AA114" s="17"/>
      <c r="AB114" s="17"/>
    </row>
    <row r="115" spans="9:28" x14ac:dyDescent="0.2">
      <c r="I115" s="17"/>
      <c r="J115" s="17"/>
      <c r="K115"/>
      <c r="L115" s="225"/>
      <c r="M115" s="17"/>
      <c r="N115" s="17"/>
      <c r="Q115" s="17"/>
      <c r="R115" s="17"/>
      <c r="S115" s="17"/>
      <c r="T115" s="17"/>
      <c r="U115" s="17"/>
      <c r="W115" s="17"/>
      <c r="X115" s="17"/>
      <c r="AA115" s="17"/>
      <c r="AB115" s="17"/>
    </row>
    <row r="116" spans="9:28" x14ac:dyDescent="0.2">
      <c r="I116" s="17"/>
      <c r="J116" s="17"/>
      <c r="K116"/>
      <c r="L116" s="225"/>
      <c r="M116" s="17"/>
      <c r="N116" s="17"/>
      <c r="Q116" s="17"/>
      <c r="R116" s="17"/>
      <c r="S116" s="17"/>
      <c r="T116" s="17"/>
      <c r="U116" s="17"/>
      <c r="W116" s="17"/>
      <c r="X116" s="17"/>
      <c r="AA116" s="17"/>
      <c r="AB116" s="17"/>
    </row>
    <row r="117" spans="9:28" x14ac:dyDescent="0.2">
      <c r="I117" s="17"/>
      <c r="J117" s="17"/>
      <c r="K117"/>
      <c r="L117" s="225"/>
      <c r="M117" s="17"/>
      <c r="N117" s="17"/>
      <c r="Q117" s="17"/>
      <c r="R117" s="17"/>
      <c r="S117" s="17"/>
      <c r="T117" s="17"/>
      <c r="U117" s="17"/>
      <c r="W117" s="17"/>
      <c r="X117" s="17"/>
      <c r="AA117" s="17"/>
      <c r="AB117" s="17"/>
    </row>
    <row r="118" spans="9:28" x14ac:dyDescent="0.2">
      <c r="I118" s="17"/>
      <c r="J118" s="17"/>
      <c r="K118"/>
      <c r="L118" s="225"/>
      <c r="M118" s="17"/>
      <c r="N118" s="17"/>
      <c r="Q118" s="17"/>
      <c r="R118" s="17"/>
      <c r="S118" s="17"/>
      <c r="T118" s="17"/>
      <c r="U118" s="17"/>
      <c r="W118" s="17"/>
      <c r="X118" s="17"/>
      <c r="AA118" s="17"/>
      <c r="AB118" s="17"/>
    </row>
    <row r="119" spans="9:28" x14ac:dyDescent="0.2">
      <c r="I119" s="17"/>
      <c r="J119" s="17"/>
      <c r="K119"/>
      <c r="L119" s="225"/>
      <c r="M119" s="17"/>
      <c r="N119" s="17"/>
      <c r="Q119" s="17"/>
      <c r="R119" s="17"/>
      <c r="S119" s="17"/>
      <c r="T119" s="17"/>
      <c r="U119" s="17"/>
      <c r="W119" s="17"/>
      <c r="X119" s="17"/>
      <c r="AA119" s="17"/>
      <c r="AB119" s="17"/>
    </row>
    <row r="120" spans="9:28" x14ac:dyDescent="0.2">
      <c r="I120" s="17"/>
      <c r="J120" s="17"/>
      <c r="K120"/>
      <c r="L120" s="225"/>
      <c r="M120" s="17"/>
      <c r="N120" s="17"/>
      <c r="Q120" s="17"/>
      <c r="R120" s="17"/>
      <c r="S120" s="17"/>
      <c r="T120" s="17"/>
      <c r="U120" s="17"/>
      <c r="W120" s="17"/>
      <c r="X120" s="17"/>
      <c r="AA120" s="17"/>
      <c r="AB120" s="17"/>
    </row>
    <row r="121" spans="9:28" x14ac:dyDescent="0.2">
      <c r="I121" s="17"/>
      <c r="J121" s="17"/>
      <c r="K121"/>
      <c r="L121" s="225"/>
      <c r="M121" s="17"/>
      <c r="N121" s="17"/>
      <c r="Q121" s="17"/>
      <c r="R121" s="17"/>
      <c r="S121" s="17"/>
      <c r="T121" s="17"/>
      <c r="U121" s="17"/>
      <c r="W121" s="17"/>
      <c r="X121" s="17"/>
      <c r="AA121" s="17"/>
      <c r="AB121" s="17"/>
    </row>
    <row r="122" spans="9:28" x14ac:dyDescent="0.2">
      <c r="I122" s="17"/>
      <c r="J122" s="17"/>
      <c r="K122"/>
      <c r="L122" s="225"/>
      <c r="M122" s="17"/>
      <c r="N122" s="17"/>
      <c r="Q122" s="17"/>
      <c r="R122" s="17"/>
      <c r="S122" s="17"/>
      <c r="T122" s="17"/>
      <c r="U122" s="17"/>
      <c r="W122" s="17"/>
      <c r="X122" s="17"/>
      <c r="AA122" s="17"/>
      <c r="AB122" s="17"/>
    </row>
    <row r="123" spans="9:28" x14ac:dyDescent="0.2">
      <c r="I123" s="17"/>
      <c r="J123" s="17"/>
      <c r="K123"/>
      <c r="L123" s="225"/>
      <c r="M123" s="17"/>
      <c r="N123" s="17"/>
      <c r="Q123" s="17"/>
      <c r="R123" s="17"/>
      <c r="S123" s="17"/>
      <c r="T123" s="17"/>
      <c r="U123" s="17"/>
      <c r="W123" s="17"/>
      <c r="X123" s="17"/>
      <c r="AA123" s="17"/>
      <c r="AB123" s="17"/>
    </row>
    <row r="124" spans="9:28" x14ac:dyDescent="0.2">
      <c r="I124" s="17"/>
      <c r="J124" s="17"/>
      <c r="K124"/>
      <c r="L124" s="225"/>
      <c r="M124" s="17"/>
      <c r="N124" s="17"/>
      <c r="Q124" s="17"/>
      <c r="R124" s="17"/>
      <c r="S124" s="17"/>
      <c r="T124" s="17"/>
      <c r="U124" s="17"/>
      <c r="W124" s="17"/>
      <c r="X124" s="17"/>
      <c r="AA124" s="17"/>
      <c r="AB124" s="17"/>
    </row>
    <row r="125" spans="9:28" x14ac:dyDescent="0.2">
      <c r="I125" s="17"/>
      <c r="J125" s="17"/>
      <c r="K125"/>
      <c r="L125" s="225"/>
      <c r="M125" s="17"/>
      <c r="N125" s="17"/>
      <c r="Q125" s="17"/>
      <c r="R125" s="17"/>
      <c r="S125" s="17"/>
      <c r="T125" s="17"/>
      <c r="U125" s="17"/>
      <c r="W125" s="17"/>
      <c r="X125" s="17"/>
      <c r="AA125" s="17"/>
      <c r="AB125" s="17"/>
    </row>
    <row r="126" spans="9:28" x14ac:dyDescent="0.2">
      <c r="I126" s="17"/>
      <c r="J126" s="17"/>
      <c r="K126"/>
      <c r="L126" s="225"/>
      <c r="M126" s="17"/>
      <c r="N126" s="17"/>
      <c r="Q126" s="17"/>
      <c r="R126" s="17"/>
      <c r="S126" s="17"/>
      <c r="T126" s="17"/>
      <c r="U126" s="17"/>
      <c r="W126" s="17"/>
      <c r="X126" s="17"/>
      <c r="AA126" s="17"/>
      <c r="AB126" s="17"/>
    </row>
    <row r="127" spans="9:28" x14ac:dyDescent="0.2">
      <c r="I127" s="17"/>
      <c r="J127" s="17"/>
      <c r="K127"/>
      <c r="L127" s="225"/>
      <c r="M127" s="17"/>
      <c r="N127" s="17"/>
      <c r="Q127" s="17"/>
      <c r="R127" s="17"/>
      <c r="S127" s="17"/>
      <c r="T127" s="17"/>
      <c r="U127" s="17"/>
      <c r="W127" s="17"/>
      <c r="X127" s="17"/>
      <c r="AA127" s="17"/>
      <c r="AB127" s="17"/>
    </row>
    <row r="128" spans="9:28" x14ac:dyDescent="0.2">
      <c r="I128" s="17"/>
      <c r="J128" s="17"/>
      <c r="K128"/>
      <c r="L128" s="225"/>
      <c r="M128" s="17"/>
      <c r="N128" s="17"/>
      <c r="Q128" s="17"/>
      <c r="R128" s="17"/>
      <c r="S128" s="17"/>
      <c r="T128" s="17"/>
      <c r="U128" s="17"/>
      <c r="W128" s="17"/>
      <c r="X128" s="17"/>
      <c r="AA128" s="17"/>
      <c r="AB128" s="17"/>
    </row>
    <row r="129" spans="9:28" x14ac:dyDescent="0.2">
      <c r="I129" s="17"/>
      <c r="J129" s="17"/>
      <c r="K129"/>
      <c r="L129" s="225"/>
      <c r="M129" s="17"/>
      <c r="N129" s="17"/>
      <c r="Q129" s="17"/>
      <c r="R129" s="17"/>
      <c r="S129" s="17"/>
      <c r="T129" s="17"/>
      <c r="U129" s="17"/>
      <c r="W129" s="17"/>
      <c r="X129" s="17"/>
      <c r="AA129" s="17"/>
      <c r="AB129" s="17"/>
    </row>
    <row r="130" spans="9:28" x14ac:dyDescent="0.2">
      <c r="I130" s="17"/>
      <c r="J130" s="17"/>
      <c r="K130"/>
      <c r="L130" s="225"/>
      <c r="M130" s="17"/>
      <c r="N130" s="17"/>
      <c r="Q130" s="17"/>
      <c r="R130" s="17"/>
      <c r="S130" s="17"/>
      <c r="T130" s="17"/>
      <c r="U130" s="17"/>
      <c r="W130" s="17"/>
      <c r="X130" s="17"/>
      <c r="AA130" s="17"/>
      <c r="AB130" s="17"/>
    </row>
    <row r="131" spans="9:28" x14ac:dyDescent="0.2">
      <c r="I131" s="17"/>
      <c r="J131" s="17"/>
      <c r="K131"/>
      <c r="L131" s="225"/>
      <c r="M131" s="17"/>
      <c r="N131" s="17"/>
      <c r="Q131" s="17"/>
      <c r="R131" s="17"/>
      <c r="S131" s="17"/>
      <c r="T131" s="17"/>
      <c r="U131" s="17"/>
      <c r="W131" s="225"/>
      <c r="X131" s="17"/>
      <c r="AA131" s="17"/>
      <c r="AB131" s="17"/>
    </row>
    <row r="132" spans="9:28" x14ac:dyDescent="0.2">
      <c r="I132" s="17"/>
      <c r="J132" s="17"/>
      <c r="K132"/>
      <c r="L132" s="225"/>
      <c r="M132" s="17"/>
      <c r="N132" s="17"/>
      <c r="Q132" s="17"/>
      <c r="R132" s="17"/>
      <c r="S132" s="17"/>
      <c r="T132" s="17"/>
      <c r="U132" s="17"/>
      <c r="W132" s="225"/>
      <c r="X132" s="17"/>
      <c r="AA132" s="17"/>
      <c r="AB132" s="17"/>
    </row>
    <row r="133" spans="9:28" x14ac:dyDescent="0.2">
      <c r="I133" s="17"/>
      <c r="J133" s="17"/>
      <c r="K133"/>
      <c r="L133" s="225"/>
      <c r="M133" s="17"/>
      <c r="N133" s="17"/>
      <c r="Q133" s="17"/>
      <c r="R133" s="17"/>
      <c r="S133" s="17"/>
      <c r="T133" s="17"/>
      <c r="U133" s="17"/>
      <c r="W133" s="17"/>
      <c r="X133" s="225"/>
      <c r="AA133" s="17"/>
      <c r="AB133" s="17"/>
    </row>
    <row r="134" spans="9:28" x14ac:dyDescent="0.2">
      <c r="I134" s="17"/>
      <c r="J134" s="17"/>
      <c r="L134" s="225"/>
      <c r="M134" s="17"/>
      <c r="N134" s="17"/>
      <c r="Q134" s="17"/>
      <c r="R134" s="17"/>
      <c r="S134" s="17"/>
      <c r="T134" s="17"/>
      <c r="U134" s="17"/>
      <c r="W134" s="17"/>
      <c r="X134" s="225"/>
      <c r="AA134" s="17"/>
      <c r="AB134" s="17"/>
    </row>
    <row r="135" spans="9:28" x14ac:dyDescent="0.2">
      <c r="I135" s="17"/>
      <c r="J135" s="17"/>
      <c r="L135" s="225"/>
      <c r="M135" s="17"/>
      <c r="N135" s="17"/>
      <c r="Q135" s="17"/>
      <c r="R135" s="17"/>
      <c r="S135" s="17"/>
      <c r="T135" s="17"/>
      <c r="U135" s="17"/>
      <c r="W135" s="17"/>
      <c r="X135" s="17"/>
      <c r="AA135" s="17"/>
      <c r="AB135" s="17"/>
    </row>
    <row r="136" spans="9:28" x14ac:dyDescent="0.2">
      <c r="I136" s="17"/>
      <c r="J136" s="17"/>
      <c r="L136" s="225"/>
      <c r="M136" s="17"/>
      <c r="N136" s="17"/>
      <c r="Q136" s="17"/>
      <c r="R136" s="17"/>
      <c r="S136" s="17"/>
      <c r="T136" s="17"/>
      <c r="U136" s="17"/>
      <c r="W136" s="17"/>
      <c r="X136" s="17"/>
      <c r="AA136" s="17"/>
      <c r="AB136" s="17"/>
    </row>
    <row r="137" spans="9:28" x14ac:dyDescent="0.2">
      <c r="I137" s="17"/>
      <c r="J137" s="17"/>
      <c r="L137" s="225"/>
      <c r="M137" s="17"/>
      <c r="N137" s="17"/>
      <c r="Q137" s="17"/>
      <c r="R137" s="17"/>
      <c r="S137" s="17"/>
      <c r="T137" s="17"/>
      <c r="U137" s="17"/>
      <c r="W137" s="17"/>
      <c r="X137" s="17"/>
      <c r="AA137" s="17"/>
      <c r="AB137" s="17"/>
    </row>
    <row r="138" spans="9:28" x14ac:dyDescent="0.2">
      <c r="I138" s="17"/>
      <c r="J138" s="17"/>
      <c r="L138" s="225"/>
      <c r="M138" s="17"/>
      <c r="N138" s="17"/>
      <c r="Q138" s="17"/>
      <c r="R138" s="17"/>
      <c r="S138" s="17"/>
      <c r="T138" s="17"/>
      <c r="U138" s="17"/>
      <c r="W138" s="17"/>
      <c r="X138" s="17"/>
      <c r="AA138" s="17"/>
      <c r="AB138" s="17"/>
    </row>
    <row r="139" spans="9:28" x14ac:dyDescent="0.2">
      <c r="I139" s="17"/>
      <c r="J139" s="17"/>
      <c r="L139" s="225"/>
      <c r="M139" s="17"/>
      <c r="N139" s="17"/>
      <c r="Q139" s="17"/>
      <c r="R139" s="17"/>
      <c r="S139" s="17"/>
      <c r="T139" s="17"/>
      <c r="U139" s="17"/>
      <c r="W139" s="212"/>
      <c r="X139" s="212"/>
      <c r="AA139" s="17"/>
      <c r="AB139" s="17"/>
    </row>
    <row r="140" spans="9:28" x14ac:dyDescent="0.2">
      <c r="I140" s="17"/>
      <c r="J140" s="17"/>
      <c r="L140" s="225"/>
      <c r="M140" s="17"/>
      <c r="N140" s="17"/>
      <c r="Q140" s="17"/>
      <c r="R140" s="17"/>
      <c r="S140" s="17"/>
      <c r="T140" s="17"/>
      <c r="U140" s="17"/>
      <c r="Y140" s="212"/>
      <c r="Z140" s="212"/>
      <c r="AA140" s="212"/>
      <c r="AB140" s="212"/>
    </row>
    <row r="141" spans="9:28" x14ac:dyDescent="0.2">
      <c r="I141" s="17"/>
      <c r="J141" s="17"/>
      <c r="L141" s="225"/>
      <c r="M141" s="17"/>
      <c r="N141" s="17"/>
      <c r="Q141" s="17"/>
      <c r="R141" s="17"/>
      <c r="S141" s="17"/>
      <c r="T141" s="17"/>
      <c r="U141" s="17"/>
      <c r="W141" s="17"/>
      <c r="Y141" s="1"/>
      <c r="Z141" s="212"/>
      <c r="AA141" s="212"/>
      <c r="AB141" s="212"/>
    </row>
    <row r="142" spans="9:28" x14ac:dyDescent="0.2">
      <c r="I142" s="17"/>
      <c r="J142" s="17"/>
      <c r="L142" s="225"/>
      <c r="M142" s="17"/>
      <c r="N142" s="17"/>
      <c r="Q142" s="17"/>
      <c r="R142" s="17"/>
      <c r="S142" s="17"/>
      <c r="T142" s="17"/>
      <c r="U142" s="17"/>
      <c r="Y142" s="212"/>
      <c r="Z142" s="212"/>
      <c r="AA142" s="212"/>
      <c r="AB142" s="212"/>
    </row>
    <row r="143" spans="9:28" x14ac:dyDescent="0.2">
      <c r="I143" s="17"/>
      <c r="J143" s="17"/>
      <c r="L143" s="225"/>
      <c r="M143" s="17"/>
      <c r="N143" s="17"/>
      <c r="Q143" s="17"/>
      <c r="R143" s="17"/>
      <c r="S143" s="17"/>
      <c r="T143" s="17"/>
      <c r="U143" s="17"/>
    </row>
    <row r="144" spans="9:28" x14ac:dyDescent="0.2">
      <c r="I144" s="17"/>
      <c r="J144" s="17"/>
      <c r="L144" s="225"/>
      <c r="M144" s="17"/>
      <c r="N144" s="17"/>
      <c r="Q144" s="17"/>
      <c r="R144" s="17"/>
      <c r="S144" s="17"/>
      <c r="T144" s="17"/>
      <c r="U144" s="17"/>
    </row>
    <row r="145" spans="9:21" x14ac:dyDescent="0.2">
      <c r="I145" s="17"/>
      <c r="J145" s="17"/>
      <c r="L145" s="225"/>
      <c r="M145" s="17"/>
      <c r="N145" s="17"/>
      <c r="Q145" s="17"/>
      <c r="R145" s="17"/>
      <c r="S145" s="17"/>
      <c r="T145" s="17"/>
      <c r="U145" s="17"/>
    </row>
    <row r="146" spans="9:21" x14ac:dyDescent="0.2">
      <c r="I146" s="17"/>
      <c r="J146" s="17"/>
      <c r="L146" s="225"/>
      <c r="M146" s="17"/>
      <c r="N146" s="17"/>
      <c r="Q146" s="17"/>
      <c r="R146" s="17"/>
      <c r="S146" s="17"/>
      <c r="T146" s="17"/>
      <c r="U146" s="17"/>
    </row>
    <row r="147" spans="9:21" x14ac:dyDescent="0.2">
      <c r="I147" s="17"/>
      <c r="J147" s="17"/>
      <c r="L147" s="225"/>
      <c r="M147" s="17"/>
      <c r="N147" s="17"/>
      <c r="Q147" s="17"/>
      <c r="R147" s="17"/>
      <c r="S147" s="17"/>
      <c r="T147" s="17"/>
      <c r="U147" s="17"/>
    </row>
    <row r="148" spans="9:21" x14ac:dyDescent="0.2">
      <c r="I148" s="17"/>
      <c r="J148" s="17"/>
      <c r="L148" s="225"/>
      <c r="M148" s="225"/>
      <c r="N148" s="17"/>
      <c r="Q148" s="17"/>
      <c r="R148" s="17"/>
      <c r="S148" s="17"/>
      <c r="T148" s="17"/>
      <c r="U148" s="17"/>
    </row>
    <row r="149" spans="9:21" x14ac:dyDescent="0.2">
      <c r="I149" s="17"/>
      <c r="J149" s="17"/>
      <c r="L149" s="225"/>
      <c r="M149" s="225"/>
      <c r="N149" s="17"/>
      <c r="Q149" s="17"/>
      <c r="R149" s="17"/>
      <c r="S149" s="17"/>
      <c r="T149" s="17"/>
      <c r="U149" s="17"/>
    </row>
    <row r="150" spans="9:21" x14ac:dyDescent="0.2">
      <c r="I150" s="17"/>
      <c r="J150" s="17"/>
      <c r="L150" s="225"/>
      <c r="M150" s="17"/>
      <c r="N150" s="225"/>
      <c r="Q150" s="17"/>
      <c r="R150" s="17"/>
      <c r="S150" s="17"/>
      <c r="T150" s="17"/>
      <c r="U150" s="17"/>
    </row>
    <row r="151" spans="9:21" x14ac:dyDescent="0.2">
      <c r="I151" s="17"/>
      <c r="J151" s="17"/>
      <c r="L151" s="225"/>
      <c r="M151" s="17"/>
      <c r="N151" s="225"/>
      <c r="Q151" s="17"/>
      <c r="R151" s="17"/>
      <c r="S151" s="17"/>
      <c r="T151" s="17"/>
      <c r="U151" s="17"/>
    </row>
    <row r="152" spans="9:21" x14ac:dyDescent="0.2">
      <c r="I152" s="17"/>
      <c r="J152" s="17"/>
      <c r="L152" s="225"/>
      <c r="M152" s="17"/>
      <c r="N152" s="17"/>
      <c r="Q152" s="17"/>
      <c r="R152" s="17"/>
      <c r="S152" s="17"/>
      <c r="T152" s="17"/>
      <c r="U152" s="17"/>
    </row>
    <row r="153" spans="9:21" x14ac:dyDescent="0.2">
      <c r="I153" s="225"/>
      <c r="J153" s="225"/>
      <c r="L153" s="225"/>
      <c r="M153" s="17"/>
      <c r="N153" s="17"/>
      <c r="Q153" s="17"/>
      <c r="R153" s="17"/>
      <c r="S153" s="17"/>
      <c r="T153" s="17"/>
      <c r="U153" s="17"/>
    </row>
    <row r="154" spans="9:21" x14ac:dyDescent="0.2">
      <c r="I154" s="225"/>
      <c r="J154" s="225"/>
      <c r="L154" s="225"/>
      <c r="M154" s="17"/>
      <c r="N154" s="17"/>
      <c r="Q154" s="17"/>
      <c r="R154" s="17"/>
      <c r="S154" s="17"/>
      <c r="T154" s="17"/>
      <c r="U154" s="17"/>
    </row>
    <row r="155" spans="9:21" x14ac:dyDescent="0.2">
      <c r="I155" s="17"/>
      <c r="J155" s="17"/>
      <c r="L155" s="225"/>
      <c r="M155" s="17"/>
      <c r="N155" s="17"/>
      <c r="Q155" s="17"/>
      <c r="R155" s="17"/>
      <c r="S155" s="17"/>
      <c r="T155" s="17"/>
      <c r="U155" s="17"/>
    </row>
    <row r="156" spans="9:21" x14ac:dyDescent="0.2">
      <c r="I156" s="17"/>
      <c r="J156" s="17"/>
      <c r="L156" s="225"/>
      <c r="M156" s="212"/>
      <c r="N156" s="212"/>
      <c r="Q156" s="17"/>
      <c r="R156" s="17"/>
      <c r="S156" s="17"/>
      <c r="T156" s="17"/>
      <c r="U156" s="17"/>
    </row>
    <row r="157" spans="9:21" x14ac:dyDescent="0.2">
      <c r="I157" s="212"/>
      <c r="J157" s="212"/>
      <c r="L157" s="225"/>
      <c r="O157" s="212"/>
      <c r="P157" s="212"/>
      <c r="Q157" s="212"/>
      <c r="R157" s="212"/>
      <c r="S157" s="17"/>
      <c r="T157" s="17"/>
      <c r="U157" s="17"/>
    </row>
    <row r="158" spans="9:21" x14ac:dyDescent="0.2">
      <c r="I158" s="212"/>
      <c r="J158" s="212"/>
      <c r="L158" s="225"/>
      <c r="M158" s="17"/>
      <c r="O158" s="1"/>
      <c r="P158" s="212"/>
      <c r="Q158" s="212"/>
      <c r="R158" s="212"/>
      <c r="T158" s="17"/>
      <c r="U158" s="17"/>
    </row>
    <row r="159" spans="9:21" x14ac:dyDescent="0.2">
      <c r="I159" s="212"/>
      <c r="J159" s="212"/>
      <c r="L159" s="225"/>
      <c r="O159" s="212"/>
      <c r="P159" s="212"/>
      <c r="Q159" s="212"/>
      <c r="R159" s="212"/>
      <c r="S159" s="17"/>
      <c r="T159" s="17"/>
      <c r="U159" s="17"/>
    </row>
    <row r="160" spans="9:21" x14ac:dyDescent="0.2">
      <c r="I160" s="212"/>
      <c r="J160" s="212"/>
      <c r="L160" s="225"/>
    </row>
    <row r="161" spans="9:12" x14ac:dyDescent="0.2">
      <c r="I161" s="1"/>
      <c r="J161" s="1"/>
      <c r="L161" s="225"/>
    </row>
    <row r="162" spans="9:12" x14ac:dyDescent="0.2">
      <c r="I162" s="17"/>
      <c r="J162" s="17"/>
    </row>
    <row r="163" spans="9:12" x14ac:dyDescent="0.2">
      <c r="I163" s="1"/>
      <c r="J163" s="1"/>
    </row>
    <row r="164" spans="9:12" x14ac:dyDescent="0.2">
      <c r="I164" s="17"/>
      <c r="J164" s="17"/>
      <c r="L164" s="225"/>
    </row>
    <row r="170" spans="9:12" x14ac:dyDescent="0.2">
      <c r="L170" s="212"/>
    </row>
  </sheetData>
  <sortState xmlns:xlrd2="http://schemas.microsoft.com/office/spreadsheetml/2017/richdata2" ref="B3:I75">
    <sortCondition descending="1" ref="I3:I75"/>
  </sortState>
  <phoneticPr fontId="5" type="noConversion"/>
  <hyperlinks>
    <hyperlink ref="C59" r:id="rId1" display="BERNOS Blaise" xr:uid="{BA3BB3AE-9BCE-4C7E-A35F-6556B631DE82}"/>
    <hyperlink ref="C7" r:id="rId2" display="PAYEN Fabrice" xr:uid="{F713CCFE-8172-4F98-8400-44F80FC129D7}"/>
    <hyperlink ref="C4" r:id="rId3" display="OLIVIERI Bernard" xr:uid="{328D281E-58B6-418D-A21C-FACFEF961821}"/>
    <hyperlink ref="C48" r:id="rId4" display="HOUSEZ Patricia" xr:uid="{1F020934-8BBD-4E62-9582-1FC0491A6ED7}"/>
    <hyperlink ref="C39" r:id="rId5" display="CROYEAU Jean Marie" xr:uid="{4818734D-895D-4310-B7FE-6583474B793F}"/>
    <hyperlink ref="O1" r:id="rId6" xr:uid="{CCCF3EDB-9650-4736-8DED-4EEE9A6E9AB3}"/>
  </hyperlinks>
  <pageMargins left="0.7" right="0.7" top="0.75" bottom="0.75" header="0.3" footer="0.3"/>
  <ignoredErrors>
    <ignoredError sqref="B76:K124 L76:L133 L3:L75 J3:J7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8"/>
  <sheetViews>
    <sheetView tabSelected="1" zoomScaleNormal="100" workbookViewId="0">
      <selection activeCell="G100" sqref="G100"/>
    </sheetView>
  </sheetViews>
  <sheetFormatPr baseColWidth="10" defaultColWidth="11.5703125" defaultRowHeight="12.75" x14ac:dyDescent="0.2"/>
  <cols>
    <col min="1" max="1" width="5.7109375" customWidth="1"/>
    <col min="2" max="2" width="1.7109375" customWidth="1"/>
    <col min="3" max="3" width="22.7109375" customWidth="1"/>
    <col min="4" max="4" width="1.7109375" customWidth="1"/>
    <col min="5" max="5" width="22.7109375" customWidth="1"/>
    <col min="6" max="6" width="1.7109375" customWidth="1"/>
    <col min="7" max="7" width="24.140625" customWidth="1"/>
    <col min="8" max="8" width="1.7109375" customWidth="1"/>
    <col min="9" max="9" width="22.7109375" customWidth="1"/>
    <col min="10" max="10" width="1.7109375" customWidth="1"/>
    <col min="11" max="11" width="24.42578125" bestFit="1" customWidth="1"/>
  </cols>
  <sheetData>
    <row r="1" spans="1:11" ht="18" customHeight="1" x14ac:dyDescent="0.2">
      <c r="A1" s="29"/>
      <c r="E1" s="17"/>
      <c r="G1" s="17"/>
    </row>
    <row r="2" spans="1:11" ht="29.25" customHeight="1" x14ac:dyDescent="0.2">
      <c r="A2" s="299" t="s">
        <v>1674</v>
      </c>
      <c r="B2" s="299"/>
      <c r="C2" s="299"/>
      <c r="D2" s="299"/>
      <c r="E2" s="299"/>
      <c r="F2" s="299"/>
      <c r="G2" s="299"/>
      <c r="H2" s="299"/>
      <c r="I2" s="299"/>
      <c r="J2" s="299"/>
      <c r="K2" s="299"/>
    </row>
    <row r="3" spans="1:11" x14ac:dyDescent="0.2">
      <c r="A3" s="21"/>
      <c r="E3" s="21"/>
    </row>
    <row r="4" spans="1:11" x14ac:dyDescent="0.2">
      <c r="A4" s="18" t="s">
        <v>24</v>
      </c>
      <c r="C4" s="18" t="s">
        <v>151</v>
      </c>
      <c r="E4" s="18" t="s">
        <v>257</v>
      </c>
      <c r="G4" s="18" t="s">
        <v>152</v>
      </c>
      <c r="I4" s="18" t="s">
        <v>31</v>
      </c>
      <c r="K4" s="18" t="s">
        <v>153</v>
      </c>
    </row>
    <row r="5" spans="1:11" ht="21" customHeight="1" x14ac:dyDescent="0.2">
      <c r="A5" s="30">
        <v>1</v>
      </c>
      <c r="B5" s="35"/>
      <c r="C5" s="34" t="s">
        <v>273</v>
      </c>
      <c r="D5" s="35"/>
      <c r="E5" s="34" t="s">
        <v>46</v>
      </c>
      <c r="F5" s="35"/>
      <c r="G5" s="34" t="s">
        <v>44</v>
      </c>
      <c r="H5" s="35"/>
      <c r="I5" s="34" t="s">
        <v>203</v>
      </c>
      <c r="J5" s="35"/>
      <c r="K5" s="34" t="s">
        <v>70</v>
      </c>
    </row>
    <row r="6" spans="1:11" ht="15.75" x14ac:dyDescent="0.2">
      <c r="A6" s="18">
        <v>2</v>
      </c>
      <c r="B6" s="35"/>
      <c r="C6" s="36" t="s">
        <v>318</v>
      </c>
      <c r="D6" s="35"/>
      <c r="E6" s="36" t="s">
        <v>57</v>
      </c>
      <c r="F6" s="35"/>
      <c r="G6" s="36" t="s">
        <v>121</v>
      </c>
      <c r="H6" s="35"/>
      <c r="I6" s="324" t="s">
        <v>296</v>
      </c>
      <c r="J6" s="35"/>
      <c r="K6" s="36" t="s">
        <v>54</v>
      </c>
    </row>
    <row r="7" spans="1:11" ht="15.75" x14ac:dyDescent="0.2">
      <c r="A7" s="18">
        <v>3</v>
      </c>
      <c r="B7" s="35"/>
      <c r="C7" s="324" t="s">
        <v>524</v>
      </c>
      <c r="D7" s="35"/>
      <c r="E7" s="36" t="s">
        <v>38</v>
      </c>
      <c r="F7" s="35"/>
      <c r="G7" s="36" t="s">
        <v>55</v>
      </c>
      <c r="H7" s="35"/>
      <c r="I7" s="36" t="s">
        <v>300</v>
      </c>
      <c r="J7" s="35"/>
      <c r="K7" s="36" t="s">
        <v>198</v>
      </c>
    </row>
    <row r="8" spans="1:11" x14ac:dyDescent="0.2">
      <c r="A8" s="18">
        <v>4</v>
      </c>
      <c r="B8" s="38"/>
      <c r="C8" s="37" t="s">
        <v>67</v>
      </c>
      <c r="D8" s="38"/>
      <c r="E8" s="37" t="s">
        <v>806</v>
      </c>
      <c r="F8" s="38"/>
      <c r="G8" s="37" t="s">
        <v>193</v>
      </c>
      <c r="H8" s="38"/>
      <c r="I8" s="37" t="s">
        <v>114</v>
      </c>
      <c r="J8" s="38"/>
      <c r="K8" s="37" t="s">
        <v>430</v>
      </c>
    </row>
    <row r="9" spans="1:11" x14ac:dyDescent="0.2">
      <c r="A9" s="18">
        <v>5</v>
      </c>
      <c r="B9" s="38"/>
      <c r="C9" s="37" t="s">
        <v>110</v>
      </c>
      <c r="D9" s="38"/>
      <c r="E9" s="37" t="s">
        <v>413</v>
      </c>
      <c r="F9" s="38"/>
      <c r="G9" s="37" t="s">
        <v>109</v>
      </c>
      <c r="H9" s="38"/>
      <c r="I9" s="37" t="s">
        <v>185</v>
      </c>
      <c r="J9" s="38"/>
      <c r="K9" s="37" t="s">
        <v>324</v>
      </c>
    </row>
    <row r="10" spans="1:11" x14ac:dyDescent="0.2">
      <c r="A10" s="18">
        <v>6</v>
      </c>
      <c r="B10" s="38"/>
      <c r="C10" s="325" t="s">
        <v>648</v>
      </c>
      <c r="D10" s="38"/>
      <c r="E10" s="37" t="s">
        <v>52</v>
      </c>
      <c r="F10" s="38"/>
      <c r="G10" s="37" t="s">
        <v>60</v>
      </c>
      <c r="H10" s="38"/>
      <c r="I10" s="37" t="s">
        <v>182</v>
      </c>
      <c r="J10" s="38"/>
      <c r="K10" s="325" t="s">
        <v>68</v>
      </c>
    </row>
    <row r="11" spans="1:11" x14ac:dyDescent="0.2">
      <c r="A11" s="18">
        <v>7</v>
      </c>
      <c r="B11" s="38"/>
      <c r="C11" s="325" t="s">
        <v>276</v>
      </c>
      <c r="D11" s="38"/>
      <c r="E11" s="37" t="s">
        <v>206</v>
      </c>
      <c r="F11" s="38"/>
      <c r="G11" s="325" t="s">
        <v>372</v>
      </c>
      <c r="H11" s="38"/>
      <c r="I11" s="325" t="s">
        <v>42</v>
      </c>
      <c r="J11" s="38"/>
      <c r="K11" s="325" t="s">
        <v>312</v>
      </c>
    </row>
    <row r="12" spans="1:11" x14ac:dyDescent="0.2">
      <c r="A12" s="18">
        <v>8</v>
      </c>
      <c r="B12" s="38"/>
      <c r="C12" s="325" t="s">
        <v>988</v>
      </c>
      <c r="D12" s="38"/>
      <c r="E12" s="37" t="s">
        <v>83</v>
      </c>
      <c r="F12" s="38"/>
      <c r="G12" s="37" t="s">
        <v>693</v>
      </c>
      <c r="H12" s="38"/>
      <c r="I12" s="325" t="s">
        <v>47</v>
      </c>
      <c r="J12" s="38"/>
      <c r="K12" s="37" t="s">
        <v>138</v>
      </c>
    </row>
    <row r="13" spans="1:11" x14ac:dyDescent="0.2">
      <c r="A13" s="18">
        <v>9</v>
      </c>
      <c r="B13" s="38"/>
      <c r="C13" s="325" t="s">
        <v>647</v>
      </c>
      <c r="D13" s="38"/>
      <c r="E13" s="325" t="s">
        <v>277</v>
      </c>
      <c r="F13" s="38"/>
      <c r="G13" s="37" t="s">
        <v>45</v>
      </c>
      <c r="H13" s="38"/>
      <c r="I13" s="37" t="s">
        <v>574</v>
      </c>
      <c r="J13" s="38"/>
      <c r="K13" s="325" t="s">
        <v>573</v>
      </c>
    </row>
    <row r="14" spans="1:11" x14ac:dyDescent="0.2">
      <c r="A14" s="18">
        <v>10</v>
      </c>
      <c r="B14" s="38"/>
      <c r="C14" s="325" t="s">
        <v>545</v>
      </c>
      <c r="D14" s="38"/>
      <c r="E14" s="325" t="s">
        <v>228</v>
      </c>
      <c r="F14" s="38"/>
      <c r="G14" s="37" t="s">
        <v>215</v>
      </c>
      <c r="H14" s="38"/>
      <c r="I14" s="325" t="s">
        <v>792</v>
      </c>
      <c r="J14" s="38"/>
      <c r="K14" s="325" t="s">
        <v>931</v>
      </c>
    </row>
    <row r="15" spans="1:11" x14ac:dyDescent="0.2">
      <c r="A15" s="18">
        <v>11</v>
      </c>
      <c r="C15" s="326" t="s">
        <v>862</v>
      </c>
      <c r="E15" s="19" t="s">
        <v>913</v>
      </c>
      <c r="G15" s="19" t="s">
        <v>69</v>
      </c>
      <c r="I15" s="326" t="s">
        <v>242</v>
      </c>
      <c r="K15" s="326" t="s">
        <v>935</v>
      </c>
    </row>
    <row r="16" spans="1:11" x14ac:dyDescent="0.2">
      <c r="A16" s="18">
        <v>12</v>
      </c>
      <c r="C16" s="326" t="s">
        <v>416</v>
      </c>
      <c r="E16" s="326" t="s">
        <v>705</v>
      </c>
      <c r="G16" s="19" t="s">
        <v>224</v>
      </c>
      <c r="I16" s="326" t="s">
        <v>302</v>
      </c>
      <c r="K16" s="326" t="s">
        <v>96</v>
      </c>
    </row>
    <row r="17" spans="1:11" x14ac:dyDescent="0.2">
      <c r="A17" s="18">
        <v>13</v>
      </c>
      <c r="C17" s="326" t="s">
        <v>824</v>
      </c>
      <c r="E17" s="326" t="s">
        <v>43</v>
      </c>
      <c r="G17" s="326" t="s">
        <v>210</v>
      </c>
      <c r="I17" s="19" t="s">
        <v>48</v>
      </c>
      <c r="K17" s="326" t="s">
        <v>230</v>
      </c>
    </row>
    <row r="18" spans="1:11" x14ac:dyDescent="0.2">
      <c r="A18" s="18">
        <v>14</v>
      </c>
      <c r="C18" s="326" t="s">
        <v>274</v>
      </c>
      <c r="E18" s="326" t="s">
        <v>1294</v>
      </c>
      <c r="G18" s="19" t="s">
        <v>494</v>
      </c>
      <c r="I18" s="326" t="s">
        <v>1672</v>
      </c>
      <c r="K18" s="326" t="s">
        <v>730</v>
      </c>
    </row>
    <row r="19" spans="1:11" x14ac:dyDescent="0.2">
      <c r="A19" s="18">
        <v>15</v>
      </c>
      <c r="C19" s="326" t="s">
        <v>1671</v>
      </c>
      <c r="E19" s="326" t="s">
        <v>808</v>
      </c>
      <c r="G19" s="326" t="s">
        <v>486</v>
      </c>
      <c r="I19" s="326" t="s">
        <v>883</v>
      </c>
      <c r="K19" s="326" t="s">
        <v>938</v>
      </c>
    </row>
    <row r="20" spans="1:11" x14ac:dyDescent="0.2">
      <c r="A20" s="18">
        <v>16</v>
      </c>
      <c r="C20" s="326" t="s">
        <v>533</v>
      </c>
      <c r="E20" s="326" t="s">
        <v>39</v>
      </c>
      <c r="G20" s="19" t="s">
        <v>118</v>
      </c>
      <c r="I20" s="326" t="s">
        <v>575</v>
      </c>
      <c r="K20" s="326" t="s">
        <v>733</v>
      </c>
    </row>
    <row r="21" spans="1:11" x14ac:dyDescent="0.2">
      <c r="A21" s="18">
        <v>17</v>
      </c>
      <c r="C21" s="19"/>
      <c r="E21" s="326" t="s">
        <v>465</v>
      </c>
      <c r="G21" s="19" t="s">
        <v>120</v>
      </c>
      <c r="I21" s="326" t="s">
        <v>455</v>
      </c>
      <c r="K21" s="326" t="s">
        <v>699</v>
      </c>
    </row>
    <row r="22" spans="1:11" x14ac:dyDescent="0.2">
      <c r="A22" s="18">
        <v>18</v>
      </c>
      <c r="C22" s="19"/>
      <c r="E22" s="326" t="s">
        <v>98</v>
      </c>
      <c r="G22" s="326" t="s">
        <v>209</v>
      </c>
      <c r="I22" s="326" t="s">
        <v>797</v>
      </c>
      <c r="K22" s="19"/>
    </row>
    <row r="23" spans="1:11" x14ac:dyDescent="0.2">
      <c r="A23" s="18">
        <v>19</v>
      </c>
      <c r="C23" s="19"/>
      <c r="E23" s="326" t="s">
        <v>281</v>
      </c>
      <c r="G23" s="326" t="s">
        <v>1116</v>
      </c>
      <c r="I23" s="326" t="s">
        <v>293</v>
      </c>
      <c r="K23" s="19"/>
    </row>
    <row r="24" spans="1:11" x14ac:dyDescent="0.2">
      <c r="A24" s="18">
        <v>20</v>
      </c>
      <c r="C24" s="19"/>
      <c r="E24" s="326" t="s">
        <v>279</v>
      </c>
      <c r="G24" s="326" t="s">
        <v>147</v>
      </c>
      <c r="I24" s="326" t="s">
        <v>576</v>
      </c>
      <c r="K24" s="19"/>
    </row>
    <row r="25" spans="1:11" x14ac:dyDescent="0.2">
      <c r="A25" s="18">
        <v>21</v>
      </c>
      <c r="C25" s="19"/>
      <c r="E25" s="326" t="s">
        <v>1597</v>
      </c>
      <c r="G25" s="326" t="s">
        <v>595</v>
      </c>
      <c r="I25" s="326" t="s">
        <v>723</v>
      </c>
      <c r="K25" s="19"/>
    </row>
    <row r="26" spans="1:11" x14ac:dyDescent="0.2">
      <c r="A26" s="18">
        <v>22</v>
      </c>
      <c r="C26" s="19"/>
      <c r="E26" s="326" t="s">
        <v>643</v>
      </c>
      <c r="G26" s="19" t="s">
        <v>502</v>
      </c>
      <c r="I26" s="326" t="s">
        <v>887</v>
      </c>
      <c r="K26" s="19"/>
    </row>
    <row r="27" spans="1:11" x14ac:dyDescent="0.2">
      <c r="A27" s="18">
        <v>23</v>
      </c>
      <c r="C27" s="19"/>
      <c r="E27" s="326" t="s">
        <v>559</v>
      </c>
      <c r="G27" s="326" t="s">
        <v>438</v>
      </c>
      <c r="I27" s="326" t="s">
        <v>287</v>
      </c>
      <c r="K27" s="19"/>
    </row>
    <row r="28" spans="1:11" x14ac:dyDescent="0.2">
      <c r="A28" s="18">
        <v>24</v>
      </c>
      <c r="C28" s="19"/>
      <c r="E28" s="326" t="s">
        <v>328</v>
      </c>
      <c r="G28" s="326" t="s">
        <v>1125</v>
      </c>
      <c r="I28" s="326" t="s">
        <v>239</v>
      </c>
      <c r="K28" s="19"/>
    </row>
    <row r="29" spans="1:11" x14ac:dyDescent="0.2">
      <c r="A29" s="18">
        <v>25</v>
      </c>
      <c r="C29" s="19"/>
      <c r="E29" s="326" t="s">
        <v>472</v>
      </c>
      <c r="G29" s="326" t="s">
        <v>1453</v>
      </c>
      <c r="I29" s="326" t="s">
        <v>846</v>
      </c>
      <c r="K29" s="19"/>
    </row>
    <row r="30" spans="1:11" x14ac:dyDescent="0.2">
      <c r="A30" s="18">
        <v>26</v>
      </c>
      <c r="C30" s="19"/>
      <c r="E30" s="326" t="s">
        <v>561</v>
      </c>
      <c r="G30" s="326" t="s">
        <v>579</v>
      </c>
      <c r="I30" s="326" t="s">
        <v>725</v>
      </c>
      <c r="K30" s="19"/>
    </row>
    <row r="31" spans="1:11" x14ac:dyDescent="0.2">
      <c r="A31" s="18">
        <v>27</v>
      </c>
      <c r="C31" s="19"/>
      <c r="E31" s="19"/>
      <c r="G31" s="326" t="s">
        <v>641</v>
      </c>
      <c r="I31" s="326" t="s">
        <v>86</v>
      </c>
      <c r="K31" s="19"/>
    </row>
    <row r="32" spans="1:11" x14ac:dyDescent="0.2">
      <c r="A32" s="18">
        <v>28</v>
      </c>
      <c r="C32" s="19"/>
      <c r="E32" s="19"/>
      <c r="G32" s="326" t="s">
        <v>482</v>
      </c>
      <c r="I32" s="326" t="s">
        <v>1044</v>
      </c>
      <c r="K32" s="19"/>
    </row>
    <row r="33" spans="1:11" x14ac:dyDescent="0.2">
      <c r="A33" s="18">
        <v>29</v>
      </c>
      <c r="C33" s="19"/>
      <c r="E33" s="19"/>
      <c r="G33" s="19" t="s">
        <v>855</v>
      </c>
      <c r="I33" s="326" t="s">
        <v>238</v>
      </c>
      <c r="K33" s="19"/>
    </row>
    <row r="34" spans="1:11" x14ac:dyDescent="0.2">
      <c r="A34" s="18">
        <v>30</v>
      </c>
      <c r="C34" s="19"/>
      <c r="E34" s="19"/>
      <c r="G34" s="326" t="s">
        <v>88</v>
      </c>
      <c r="I34" s="326" t="s">
        <v>649</v>
      </c>
      <c r="K34" s="19"/>
    </row>
    <row r="35" spans="1:11" x14ac:dyDescent="0.2">
      <c r="A35" s="18">
        <v>31</v>
      </c>
      <c r="C35" s="19"/>
      <c r="E35" s="19"/>
      <c r="G35" s="326" t="s">
        <v>918</v>
      </c>
      <c r="I35" s="326" t="s">
        <v>289</v>
      </c>
      <c r="K35" s="19"/>
    </row>
    <row r="36" spans="1:11" x14ac:dyDescent="0.2">
      <c r="A36" s="18">
        <v>32</v>
      </c>
      <c r="C36" s="19"/>
      <c r="E36" s="19"/>
      <c r="G36" s="326" t="s">
        <v>659</v>
      </c>
      <c r="I36" s="326" t="s">
        <v>679</v>
      </c>
      <c r="K36" s="19"/>
    </row>
    <row r="37" spans="1:11" x14ac:dyDescent="0.2">
      <c r="A37" s="18">
        <v>33</v>
      </c>
      <c r="C37" s="19"/>
      <c r="E37" s="19"/>
      <c r="G37" s="326" t="s">
        <v>986</v>
      </c>
      <c r="I37" s="326" t="s">
        <v>66</v>
      </c>
      <c r="K37" s="19"/>
    </row>
    <row r="38" spans="1:11" x14ac:dyDescent="0.2">
      <c r="A38" s="18">
        <v>34</v>
      </c>
      <c r="C38" s="19"/>
      <c r="E38" s="19"/>
      <c r="G38" s="326" t="s">
        <v>214</v>
      </c>
      <c r="I38" s="326" t="s">
        <v>285</v>
      </c>
      <c r="K38" s="19"/>
    </row>
    <row r="39" spans="1:11" x14ac:dyDescent="0.2">
      <c r="A39" s="18">
        <v>35</v>
      </c>
      <c r="C39" s="19"/>
      <c r="E39" s="19"/>
      <c r="G39" s="326" t="s">
        <v>467</v>
      </c>
      <c r="I39" s="326" t="s">
        <v>307</v>
      </c>
      <c r="K39" s="19"/>
    </row>
    <row r="40" spans="1:11" x14ac:dyDescent="0.2">
      <c r="A40" s="18">
        <v>36</v>
      </c>
      <c r="C40" s="19"/>
      <c r="E40" s="19"/>
      <c r="G40" s="326" t="s">
        <v>855</v>
      </c>
      <c r="I40" s="326" t="s">
        <v>358</v>
      </c>
      <c r="K40" s="19"/>
    </row>
    <row r="41" spans="1:11" x14ac:dyDescent="0.2">
      <c r="A41" s="18">
        <v>37</v>
      </c>
      <c r="C41" s="19"/>
      <c r="E41" s="19"/>
      <c r="G41" s="326" t="s">
        <v>656</v>
      </c>
      <c r="I41" s="326" t="s">
        <v>91</v>
      </c>
      <c r="K41" s="19"/>
    </row>
    <row r="42" spans="1:11" x14ac:dyDescent="0.2">
      <c r="A42" s="18">
        <v>38</v>
      </c>
      <c r="C42" s="19"/>
      <c r="E42" s="19"/>
      <c r="G42" s="326" t="s">
        <v>266</v>
      </c>
      <c r="I42" s="326" t="s">
        <v>833</v>
      </c>
      <c r="K42" s="19"/>
    </row>
    <row r="43" spans="1:11" x14ac:dyDescent="0.2">
      <c r="A43" s="18">
        <v>39</v>
      </c>
      <c r="C43" s="19"/>
      <c r="E43" s="19"/>
      <c r="G43" s="326" t="s">
        <v>629</v>
      </c>
      <c r="I43" s="326" t="s">
        <v>601</v>
      </c>
      <c r="K43" s="19"/>
    </row>
    <row r="44" spans="1:11" x14ac:dyDescent="0.2">
      <c r="A44" s="18">
        <v>40</v>
      </c>
      <c r="C44" s="19"/>
      <c r="E44" s="19"/>
      <c r="G44" s="326" t="s">
        <v>262</v>
      </c>
      <c r="I44" s="326" t="s">
        <v>304</v>
      </c>
      <c r="K44" s="19"/>
    </row>
    <row r="45" spans="1:11" x14ac:dyDescent="0.2">
      <c r="A45" s="18">
        <v>41</v>
      </c>
      <c r="C45" s="19"/>
      <c r="E45" s="19"/>
      <c r="G45" s="326" t="s">
        <v>1505</v>
      </c>
      <c r="I45" s="326" t="s">
        <v>1053</v>
      </c>
      <c r="K45" s="19"/>
    </row>
    <row r="46" spans="1:11" x14ac:dyDescent="0.2">
      <c r="A46" s="18">
        <v>42</v>
      </c>
      <c r="C46" s="19"/>
      <c r="E46" s="19"/>
      <c r="G46" s="326" t="s">
        <v>633</v>
      </c>
      <c r="I46" s="326" t="s">
        <v>836</v>
      </c>
      <c r="K46" s="19"/>
    </row>
    <row r="47" spans="1:11" x14ac:dyDescent="0.2">
      <c r="A47" s="18">
        <v>43</v>
      </c>
      <c r="C47" s="19"/>
      <c r="E47" s="19"/>
      <c r="G47" s="326" t="s">
        <v>506</v>
      </c>
      <c r="I47" s="326" t="s">
        <v>879</v>
      </c>
      <c r="K47" s="19"/>
    </row>
    <row r="48" spans="1:11" x14ac:dyDescent="0.2">
      <c r="A48" s="18">
        <v>44</v>
      </c>
      <c r="C48" s="19"/>
      <c r="E48" s="19"/>
      <c r="G48" s="326" t="s">
        <v>991</v>
      </c>
      <c r="I48" s="326" t="s">
        <v>309</v>
      </c>
      <c r="K48" s="19"/>
    </row>
    <row r="49" spans="1:11" x14ac:dyDescent="0.2">
      <c r="A49" s="18">
        <v>45</v>
      </c>
      <c r="C49" s="19"/>
      <c r="E49" s="19"/>
      <c r="G49" s="326" t="s">
        <v>81</v>
      </c>
      <c r="I49" s="326" t="s">
        <v>801</v>
      </c>
      <c r="K49" s="19"/>
    </row>
    <row r="50" spans="1:11" x14ac:dyDescent="0.2">
      <c r="A50" s="18">
        <v>46</v>
      </c>
      <c r="C50" s="19"/>
      <c r="E50" s="19"/>
      <c r="G50" s="326" t="s">
        <v>631</v>
      </c>
      <c r="I50" s="326" t="s">
        <v>290</v>
      </c>
      <c r="K50" s="19"/>
    </row>
    <row r="51" spans="1:11" x14ac:dyDescent="0.2">
      <c r="A51" s="18">
        <v>47</v>
      </c>
      <c r="C51" s="19"/>
      <c r="E51" s="19"/>
      <c r="G51" s="326" t="s">
        <v>1131</v>
      </c>
      <c r="I51" s="326" t="s">
        <v>682</v>
      </c>
      <c r="K51" s="19"/>
    </row>
    <row r="52" spans="1:11" x14ac:dyDescent="0.2">
      <c r="A52" s="18">
        <v>48</v>
      </c>
      <c r="C52" s="19"/>
      <c r="E52" s="19"/>
      <c r="G52" s="326" t="s">
        <v>657</v>
      </c>
      <c r="I52" s="326" t="s">
        <v>188</v>
      </c>
      <c r="K52" s="19"/>
    </row>
    <row r="53" spans="1:11" x14ac:dyDescent="0.2">
      <c r="A53" s="18">
        <v>49</v>
      </c>
      <c r="C53" s="19"/>
      <c r="E53" s="19"/>
      <c r="G53" s="326" t="s">
        <v>336</v>
      </c>
      <c r="I53" s="326" t="s">
        <v>841</v>
      </c>
      <c r="K53" s="19"/>
    </row>
    <row r="54" spans="1:11" x14ac:dyDescent="0.2">
      <c r="A54" s="18">
        <v>50</v>
      </c>
      <c r="C54" s="19"/>
      <c r="E54" s="19"/>
      <c r="G54" s="326" t="s">
        <v>94</v>
      </c>
      <c r="I54" s="326" t="s">
        <v>894</v>
      </c>
      <c r="K54" s="19"/>
    </row>
    <row r="55" spans="1:11" x14ac:dyDescent="0.2">
      <c r="A55" s="18">
        <v>51</v>
      </c>
      <c r="C55" s="19"/>
      <c r="E55" s="19"/>
      <c r="G55" s="326" t="s">
        <v>616</v>
      </c>
      <c r="I55" s="326" t="s">
        <v>1059</v>
      </c>
      <c r="K55" s="19"/>
    </row>
    <row r="56" spans="1:11" x14ac:dyDescent="0.2">
      <c r="A56" s="18">
        <v>52</v>
      </c>
      <c r="C56" s="19"/>
      <c r="E56" s="19"/>
      <c r="G56" s="326" t="s">
        <v>379</v>
      </c>
      <c r="I56" s="326" t="s">
        <v>354</v>
      </c>
      <c r="K56" s="19"/>
    </row>
    <row r="57" spans="1:11" x14ac:dyDescent="0.2">
      <c r="A57" s="18">
        <v>53</v>
      </c>
      <c r="C57" s="19"/>
      <c r="E57" s="19"/>
      <c r="G57" s="326" t="s">
        <v>816</v>
      </c>
      <c r="I57" s="326" t="s">
        <v>749</v>
      </c>
      <c r="K57" s="19"/>
    </row>
    <row r="58" spans="1:11" x14ac:dyDescent="0.2">
      <c r="A58" s="18">
        <v>54</v>
      </c>
      <c r="C58" s="19"/>
      <c r="E58" s="19"/>
      <c r="G58" s="19" t="s">
        <v>990</v>
      </c>
      <c r="I58" s="326" t="s">
        <v>685</v>
      </c>
      <c r="K58" s="19"/>
    </row>
    <row r="59" spans="1:11" x14ac:dyDescent="0.2">
      <c r="A59" s="18">
        <v>55</v>
      </c>
      <c r="C59" s="19"/>
      <c r="E59" s="19"/>
      <c r="G59" s="326" t="s">
        <v>760</v>
      </c>
      <c r="I59" s="326" t="s">
        <v>897</v>
      </c>
      <c r="K59" s="19"/>
    </row>
    <row r="60" spans="1:11" x14ac:dyDescent="0.2">
      <c r="A60" s="18">
        <v>56</v>
      </c>
      <c r="C60" s="19"/>
      <c r="E60" s="19"/>
      <c r="G60" s="326" t="s">
        <v>772</v>
      </c>
      <c r="I60" s="19"/>
      <c r="K60" s="19"/>
    </row>
    <row r="61" spans="1:11" x14ac:dyDescent="0.2">
      <c r="A61" s="18">
        <v>57</v>
      </c>
      <c r="C61" s="19"/>
      <c r="E61" s="19"/>
      <c r="G61" s="326" t="s">
        <v>270</v>
      </c>
      <c r="I61" s="19"/>
      <c r="K61" s="19"/>
    </row>
    <row r="62" spans="1:11" x14ac:dyDescent="0.2">
      <c r="A62" s="18">
        <v>58</v>
      </c>
      <c r="C62" s="19"/>
      <c r="E62" s="19"/>
      <c r="G62" s="326" t="s">
        <v>747</v>
      </c>
      <c r="I62" s="19"/>
      <c r="K62" s="19"/>
    </row>
    <row r="63" spans="1:11" x14ac:dyDescent="0.2">
      <c r="A63" s="18">
        <v>59</v>
      </c>
      <c r="C63" s="19"/>
      <c r="E63" s="19"/>
      <c r="G63" s="326" t="s">
        <v>268</v>
      </c>
      <c r="I63" s="19"/>
      <c r="K63" s="19"/>
    </row>
    <row r="64" spans="1:11" x14ac:dyDescent="0.2">
      <c r="A64" s="18">
        <v>60</v>
      </c>
      <c r="C64" s="19"/>
      <c r="E64" s="19"/>
      <c r="G64" s="326" t="s">
        <v>1527</v>
      </c>
      <c r="I64" s="19"/>
      <c r="K64" s="19"/>
    </row>
    <row r="65" spans="1:11" x14ac:dyDescent="0.2">
      <c r="A65" s="18">
        <v>61</v>
      </c>
      <c r="C65" s="19"/>
      <c r="E65" s="19"/>
      <c r="G65" s="326" t="s">
        <v>712</v>
      </c>
      <c r="I65" s="19"/>
      <c r="K65" s="19"/>
    </row>
    <row r="66" spans="1:11" x14ac:dyDescent="0.2">
      <c r="A66" s="18">
        <v>62</v>
      </c>
      <c r="C66" s="19"/>
      <c r="E66" s="19"/>
      <c r="G66" s="326" t="s">
        <v>383</v>
      </c>
      <c r="I66" s="19"/>
      <c r="K66" s="19"/>
    </row>
    <row r="67" spans="1:11" x14ac:dyDescent="0.2">
      <c r="A67" s="18">
        <v>63</v>
      </c>
      <c r="C67" s="19"/>
      <c r="E67" s="19"/>
      <c r="G67" s="326" t="s">
        <v>626</v>
      </c>
      <c r="I67" s="19"/>
      <c r="K67" s="19"/>
    </row>
    <row r="68" spans="1:11" x14ac:dyDescent="0.2">
      <c r="A68" s="18">
        <v>64</v>
      </c>
      <c r="C68" s="19"/>
      <c r="E68" s="19"/>
      <c r="G68" s="326" t="s">
        <v>618</v>
      </c>
      <c r="I68" s="19"/>
      <c r="K68" s="19"/>
    </row>
    <row r="69" spans="1:11" x14ac:dyDescent="0.2">
      <c r="A69" s="18">
        <v>65</v>
      </c>
      <c r="C69" s="19"/>
      <c r="E69" s="19"/>
      <c r="G69" s="326" t="s">
        <v>62</v>
      </c>
      <c r="I69" s="19"/>
      <c r="K69" s="19"/>
    </row>
    <row r="70" spans="1:11" x14ac:dyDescent="0.2">
      <c r="A70" s="18">
        <v>66</v>
      </c>
      <c r="C70" s="19"/>
      <c r="E70" s="19"/>
      <c r="G70" s="326" t="s">
        <v>765</v>
      </c>
      <c r="I70" s="19"/>
      <c r="K70" s="19"/>
    </row>
    <row r="71" spans="1:11" x14ac:dyDescent="0.2">
      <c r="A71" s="18">
        <v>67</v>
      </c>
      <c r="C71" s="19"/>
      <c r="E71" s="19"/>
      <c r="G71" s="326" t="s">
        <v>637</v>
      </c>
      <c r="I71" s="19"/>
      <c r="K71" s="19"/>
    </row>
    <row r="72" spans="1:11" x14ac:dyDescent="0.2">
      <c r="A72" s="18">
        <v>68</v>
      </c>
      <c r="C72" s="19"/>
      <c r="E72" s="19"/>
      <c r="G72" s="326" t="s">
        <v>333</v>
      </c>
      <c r="I72" s="19"/>
      <c r="K72" s="19"/>
    </row>
    <row r="73" spans="1:11" x14ac:dyDescent="0.2">
      <c r="A73" s="18">
        <v>69</v>
      </c>
      <c r="C73" s="19"/>
      <c r="E73" s="19"/>
      <c r="G73" s="326" t="s">
        <v>627</v>
      </c>
      <c r="I73" s="19"/>
      <c r="K73" s="19"/>
    </row>
    <row r="74" spans="1:11" x14ac:dyDescent="0.2">
      <c r="A74" s="18">
        <v>70</v>
      </c>
      <c r="C74" s="19"/>
      <c r="E74" s="19"/>
      <c r="G74" s="326" t="s">
        <v>49</v>
      </c>
      <c r="I74" s="19"/>
      <c r="K74" s="19"/>
    </row>
    <row r="75" spans="1:11" x14ac:dyDescent="0.2">
      <c r="A75" s="18">
        <v>71</v>
      </c>
      <c r="C75" s="19"/>
      <c r="E75" s="19"/>
      <c r="G75" s="326" t="s">
        <v>658</v>
      </c>
      <c r="I75" s="19"/>
      <c r="K75" s="19"/>
    </row>
    <row r="76" spans="1:11" x14ac:dyDescent="0.2">
      <c r="A76" s="18">
        <v>72</v>
      </c>
      <c r="C76" s="19"/>
      <c r="E76" s="19"/>
      <c r="G76" s="326" t="s">
        <v>195</v>
      </c>
      <c r="I76" s="19"/>
      <c r="K76" s="19"/>
    </row>
    <row r="78" spans="1:11" x14ac:dyDescent="0.2">
      <c r="A78">
        <f>16+26+72+55+17</f>
        <v>186</v>
      </c>
      <c r="C78" s="122" t="s">
        <v>1675</v>
      </c>
      <c r="E78" s="122" t="s">
        <v>1676</v>
      </c>
      <c r="F78" s="124"/>
      <c r="G78" s="122" t="s">
        <v>1677</v>
      </c>
      <c r="I78" s="122" t="s">
        <v>1678</v>
      </c>
      <c r="K78" s="122" t="s">
        <v>1000</v>
      </c>
    </row>
    <row r="79" spans="1:11" x14ac:dyDescent="0.2">
      <c r="A79">
        <f>4+9+17+7+6</f>
        <v>43</v>
      </c>
      <c r="C79" s="122" t="s">
        <v>1680</v>
      </c>
      <c r="E79" s="122" t="s">
        <v>1681</v>
      </c>
      <c r="F79" s="124"/>
      <c r="G79" s="122" t="s">
        <v>1682</v>
      </c>
      <c r="I79" s="122" t="s">
        <v>1683</v>
      </c>
      <c r="K79" s="122" t="s">
        <v>1684</v>
      </c>
    </row>
    <row r="80" spans="1:11" x14ac:dyDescent="0.2">
      <c r="C80" s="122"/>
      <c r="E80" s="122"/>
      <c r="F80" s="124"/>
      <c r="G80" s="122"/>
      <c r="I80" s="122"/>
      <c r="K80" s="122"/>
    </row>
    <row r="81" spans="1:11" x14ac:dyDescent="0.2">
      <c r="C81" s="328" t="s">
        <v>1685</v>
      </c>
      <c r="D81" s="329"/>
      <c r="E81" s="329"/>
      <c r="F81" s="330"/>
      <c r="G81" s="330"/>
      <c r="I81" s="296" t="s">
        <v>1679</v>
      </c>
      <c r="J81" s="297"/>
      <c r="K81" s="298"/>
    </row>
    <row r="82" spans="1:11" x14ac:dyDescent="0.2">
      <c r="I82" s="300" t="s">
        <v>1686</v>
      </c>
      <c r="J82" s="301"/>
      <c r="K82" s="302"/>
    </row>
    <row r="85" spans="1:11" x14ac:dyDescent="0.2">
      <c r="A85" s="18" t="s">
        <v>24</v>
      </c>
      <c r="C85" s="18" t="s">
        <v>151</v>
      </c>
      <c r="E85" s="18" t="s">
        <v>257</v>
      </c>
      <c r="G85" s="18" t="s">
        <v>152</v>
      </c>
      <c r="I85" s="18" t="s">
        <v>31</v>
      </c>
      <c r="K85" s="18" t="s">
        <v>153</v>
      </c>
    </row>
    <row r="86" spans="1:11" ht="15.75" x14ac:dyDescent="0.2">
      <c r="A86" s="30">
        <v>1</v>
      </c>
      <c r="B86" s="35"/>
      <c r="C86" s="34" t="s">
        <v>273</v>
      </c>
      <c r="D86" s="35"/>
      <c r="E86" s="34" t="s">
        <v>46</v>
      </c>
      <c r="F86" s="35"/>
      <c r="G86" s="34" t="s">
        <v>44</v>
      </c>
      <c r="H86" s="35"/>
      <c r="I86" s="34" t="s">
        <v>203</v>
      </c>
      <c r="J86" s="35"/>
      <c r="K86" s="34" t="s">
        <v>70</v>
      </c>
    </row>
    <row r="87" spans="1:11" ht="15.75" x14ac:dyDescent="0.2">
      <c r="A87" s="18">
        <v>2</v>
      </c>
      <c r="B87" s="35"/>
      <c r="C87" s="36" t="s">
        <v>318</v>
      </c>
      <c r="D87" s="35"/>
      <c r="E87" s="36" t="s">
        <v>57</v>
      </c>
      <c r="F87" s="35"/>
      <c r="G87" s="36" t="s">
        <v>121</v>
      </c>
      <c r="H87" s="35"/>
      <c r="I87" s="36" t="s">
        <v>300</v>
      </c>
      <c r="J87" s="35"/>
      <c r="K87" s="36" t="s">
        <v>54</v>
      </c>
    </row>
    <row r="88" spans="1:11" ht="15.75" x14ac:dyDescent="0.2">
      <c r="A88" s="18">
        <v>3</v>
      </c>
      <c r="B88" s="35"/>
      <c r="C88" s="36" t="s">
        <v>67</v>
      </c>
      <c r="D88" s="35"/>
      <c r="E88" s="36" t="s">
        <v>38</v>
      </c>
      <c r="F88" s="35"/>
      <c r="G88" s="36" t="s">
        <v>55</v>
      </c>
      <c r="H88" s="35"/>
      <c r="I88" s="36" t="s">
        <v>114</v>
      </c>
      <c r="J88" s="35"/>
      <c r="K88" s="36" t="s">
        <v>198</v>
      </c>
    </row>
  </sheetData>
  <mergeCells count="3">
    <mergeCell ref="I81:K81"/>
    <mergeCell ref="A2:K2"/>
    <mergeCell ref="I82:K82"/>
  </mergeCells>
  <phoneticPr fontId="5" type="noConversion"/>
  <printOptions horizontalCentered="1"/>
  <pageMargins left="0.25" right="0.25" top="0.75" bottom="0.75" header="0.3" footer="0.3"/>
  <pageSetup paperSize="9" scale="91"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K193"/>
  <sheetViews>
    <sheetView topLeftCell="A4" zoomScale="120" zoomScaleNormal="120" workbookViewId="0">
      <pane xSplit="10" ySplit="3" topLeftCell="K168" activePane="bottomRight" state="frozen"/>
      <selection activeCell="A4" sqref="A4"/>
      <selection pane="topRight" activeCell="K4" sqref="K4"/>
      <selection pane="bottomLeft" activeCell="A7" sqref="A7"/>
      <selection pane="bottomRight" activeCell="K176" sqref="K176:K192"/>
    </sheetView>
  </sheetViews>
  <sheetFormatPr baseColWidth="10" defaultColWidth="11.42578125" defaultRowHeight="12.75" outlineLevelCol="1" x14ac:dyDescent="0.2"/>
  <cols>
    <col min="1" max="1" width="5.140625" style="64" customWidth="1"/>
    <col min="2" max="2" width="4.7109375" style="64" customWidth="1"/>
    <col min="3" max="3" width="9.28515625" style="64" bestFit="1" customWidth="1"/>
    <col min="4" max="4" width="22.42578125" style="49" bestFit="1" customWidth="1"/>
    <col min="5" max="5" width="27" style="49" bestFit="1" customWidth="1"/>
    <col min="6" max="6" width="0.42578125" style="65" customWidth="1"/>
    <col min="7" max="7" width="5.140625" style="83" hidden="1" customWidth="1"/>
    <col min="8" max="8" width="5.85546875" style="207" hidden="1" customWidth="1"/>
    <col min="9" max="9" width="5.5703125" style="207" bestFit="1" customWidth="1"/>
    <col min="10" max="10" width="5.140625" style="55" customWidth="1"/>
    <col min="11" max="11" width="6.140625" style="65" customWidth="1"/>
    <col min="12" max="12" width="0.85546875" style="56" customWidth="1"/>
    <col min="13" max="13" width="4.85546875" style="50" customWidth="1"/>
    <col min="14" max="14" width="4.5703125" style="50" customWidth="1"/>
    <col min="15" max="15" width="4.140625" style="120" bestFit="1" customWidth="1"/>
    <col min="16" max="16" width="0.7109375" style="119" customWidth="1"/>
    <col min="17" max="17" width="4.85546875" style="50" customWidth="1"/>
    <col min="18" max="18" width="4.5703125" style="50" customWidth="1"/>
    <col min="19" max="19" width="4.140625" style="120" bestFit="1" customWidth="1"/>
    <col min="20" max="20" width="0.7109375" style="119" customWidth="1"/>
    <col min="21" max="21" width="4.85546875" style="50" customWidth="1"/>
    <col min="22" max="22" width="4.5703125" style="50" customWidth="1"/>
    <col min="23" max="23" width="4.140625" style="120" bestFit="1" customWidth="1"/>
    <col min="24" max="24" width="0.7109375" style="119" customWidth="1"/>
    <col min="25" max="25" width="4.85546875" style="50" customWidth="1"/>
    <col min="26" max="26" width="4.5703125" style="50" customWidth="1"/>
    <col min="27" max="27" width="4.42578125" style="120" customWidth="1"/>
    <col min="28" max="28" width="0.7109375" style="119" customWidth="1"/>
    <col min="29" max="29" width="4.85546875" style="50" customWidth="1"/>
    <col min="30" max="30" width="4.5703125" style="50" customWidth="1"/>
    <col min="31" max="31" width="4.7109375" style="120" bestFit="1" customWidth="1"/>
    <col min="32" max="32" width="0.7109375" style="119" customWidth="1"/>
    <col min="33" max="33" width="4.85546875" style="50" customWidth="1"/>
    <col min="34" max="34" width="4.5703125" style="50" customWidth="1"/>
    <col min="35" max="35" width="4.140625" style="120" bestFit="1" customWidth="1"/>
    <col min="36" max="36" width="0.7109375" style="119" customWidth="1"/>
    <col min="37" max="37" width="4.85546875" style="50" customWidth="1"/>
    <col min="38" max="38" width="4.5703125" style="50" customWidth="1"/>
    <col min="39" max="39" width="4.140625" style="120" bestFit="1" customWidth="1"/>
    <col min="40" max="40" width="0.7109375" style="119" customWidth="1"/>
    <col min="41" max="41" width="4.85546875" style="50" customWidth="1"/>
    <col min="42" max="42" width="5.5703125" style="50" bestFit="1" customWidth="1"/>
    <col min="43" max="43" width="4.140625" style="120" bestFit="1" customWidth="1"/>
    <col min="44" max="44" width="0.7109375" style="119" customWidth="1"/>
    <col min="45" max="45" width="4.85546875" style="50" customWidth="1"/>
    <col min="46" max="46" width="4.5703125" style="50" customWidth="1"/>
    <col min="47" max="47" width="4.140625" style="120" bestFit="1" customWidth="1"/>
    <col min="48" max="48" width="11.42578125" style="49"/>
    <col min="49" max="57" width="4" style="49" customWidth="1" outlineLevel="1"/>
    <col min="58" max="58" width="3.85546875" style="49" customWidth="1"/>
    <col min="59" max="16384" width="11.42578125" style="49"/>
  </cols>
  <sheetData>
    <row r="1" spans="1:63" ht="21" hidden="1" customHeight="1" x14ac:dyDescent="0.2">
      <c r="A1" s="69" t="s">
        <v>28</v>
      </c>
      <c r="B1" s="70"/>
      <c r="C1" s="70"/>
      <c r="D1" s="71"/>
      <c r="E1" s="71"/>
      <c r="F1" s="72"/>
      <c r="G1" s="92"/>
      <c r="H1" s="228"/>
      <c r="I1" s="228"/>
      <c r="J1" s="73"/>
      <c r="K1" s="72"/>
      <c r="L1" s="74"/>
      <c r="M1" s="75"/>
      <c r="N1" s="75"/>
      <c r="O1" s="118"/>
      <c r="Q1" s="75"/>
      <c r="R1" s="75"/>
      <c r="S1" s="118"/>
      <c r="U1" s="75"/>
      <c r="V1" s="75"/>
      <c r="W1" s="118"/>
      <c r="Y1" s="75"/>
      <c r="Z1" s="75"/>
      <c r="AA1" s="118"/>
      <c r="AC1" s="75"/>
      <c r="AD1" s="75"/>
      <c r="AE1" s="118"/>
      <c r="AG1" s="75"/>
      <c r="AH1" s="75"/>
      <c r="AI1" s="118"/>
      <c r="AK1" s="75"/>
      <c r="AL1" s="75"/>
      <c r="AM1" s="118"/>
      <c r="AO1" s="75"/>
      <c r="AP1" s="75"/>
      <c r="AQ1" s="118"/>
      <c r="AS1" s="75"/>
      <c r="AT1" s="75"/>
      <c r="AU1" s="118"/>
    </row>
    <row r="2" spans="1:63" ht="25.5" hidden="1" customHeight="1" x14ac:dyDescent="0.2">
      <c r="A2" s="76" t="s">
        <v>29</v>
      </c>
      <c r="B2" s="77"/>
      <c r="C2" s="77"/>
      <c r="D2" s="78"/>
      <c r="E2" s="78"/>
      <c r="F2" s="79"/>
      <c r="K2" s="79"/>
    </row>
    <row r="3" spans="1:63" ht="22.5" hidden="1" customHeight="1" x14ac:dyDescent="0.2">
      <c r="A3" s="76" t="s">
        <v>30</v>
      </c>
      <c r="B3" s="77"/>
      <c r="C3" s="77"/>
      <c r="D3" s="78"/>
      <c r="E3" s="78"/>
      <c r="F3" s="79"/>
      <c r="K3" s="79"/>
    </row>
    <row r="4" spans="1:63" s="46" customFormat="1" ht="27" customHeight="1" x14ac:dyDescent="0.2">
      <c r="A4" s="81"/>
      <c r="B4" s="55"/>
      <c r="C4" s="55"/>
      <c r="F4" s="80"/>
      <c r="G4" s="83"/>
      <c r="H4" s="207"/>
      <c r="I4" s="207"/>
      <c r="J4" s="55"/>
      <c r="K4" s="80"/>
      <c r="L4" s="135"/>
      <c r="M4" s="303" t="s">
        <v>27</v>
      </c>
      <c r="N4" s="304"/>
      <c r="O4" s="305"/>
      <c r="P4" s="55"/>
      <c r="Q4" s="306" t="s">
        <v>250</v>
      </c>
      <c r="R4" s="304"/>
      <c r="S4" s="305"/>
      <c r="T4" s="55"/>
      <c r="U4" s="306" t="s">
        <v>670</v>
      </c>
      <c r="V4" s="304"/>
      <c r="W4" s="305"/>
      <c r="X4" s="55"/>
      <c r="Y4" s="306" t="s">
        <v>255</v>
      </c>
      <c r="Z4" s="304"/>
      <c r="AA4" s="305"/>
      <c r="AB4" s="55"/>
      <c r="AC4" s="306" t="s">
        <v>256</v>
      </c>
      <c r="AD4" s="304"/>
      <c r="AE4" s="305"/>
      <c r="AF4" s="55"/>
      <c r="AG4" s="306" t="s">
        <v>251</v>
      </c>
      <c r="AH4" s="304"/>
      <c r="AI4" s="305"/>
      <c r="AJ4" s="55"/>
      <c r="AK4" s="306" t="s">
        <v>252</v>
      </c>
      <c r="AL4" s="304"/>
      <c r="AM4" s="305"/>
      <c r="AN4" s="55"/>
      <c r="AO4" s="306" t="s">
        <v>253</v>
      </c>
      <c r="AP4" s="307"/>
      <c r="AQ4" s="308"/>
      <c r="AR4" s="55"/>
      <c r="AS4" s="306" t="s">
        <v>254</v>
      </c>
      <c r="AT4" s="307"/>
      <c r="AU4" s="308"/>
    </row>
    <row r="5" spans="1:63" ht="58.5" customHeight="1" x14ac:dyDescent="0.2">
      <c r="A5" s="40" t="s">
        <v>149</v>
      </c>
      <c r="B5" s="40" t="s">
        <v>25</v>
      </c>
      <c r="C5" s="47" t="s">
        <v>12</v>
      </c>
      <c r="D5" s="47" t="s">
        <v>0</v>
      </c>
      <c r="E5" s="47" t="s">
        <v>14</v>
      </c>
      <c r="F5" s="57"/>
      <c r="G5" s="86" t="s">
        <v>386</v>
      </c>
      <c r="H5" s="86" t="s">
        <v>995</v>
      </c>
      <c r="I5" s="86" t="s">
        <v>661</v>
      </c>
      <c r="J5" s="86" t="s">
        <v>41</v>
      </c>
      <c r="K5" s="68" t="s">
        <v>1673</v>
      </c>
      <c r="L5" s="47"/>
      <c r="M5" s="41" t="s">
        <v>25</v>
      </c>
      <c r="N5" s="43" t="s">
        <v>249</v>
      </c>
      <c r="O5" s="42" t="s">
        <v>26</v>
      </c>
      <c r="P5" s="59"/>
      <c r="Q5" s="41" t="s">
        <v>25</v>
      </c>
      <c r="R5" s="43" t="s">
        <v>249</v>
      </c>
      <c r="S5" s="42" t="s">
        <v>26</v>
      </c>
      <c r="T5" s="59"/>
      <c r="U5" s="41" t="s">
        <v>25</v>
      </c>
      <c r="V5" s="43" t="s">
        <v>249</v>
      </c>
      <c r="W5" s="42" t="s">
        <v>26</v>
      </c>
      <c r="X5" s="59"/>
      <c r="Y5" s="41" t="s">
        <v>25</v>
      </c>
      <c r="Z5" s="43" t="s">
        <v>249</v>
      </c>
      <c r="AA5" s="42" t="s">
        <v>26</v>
      </c>
      <c r="AB5" s="59"/>
      <c r="AC5" s="41" t="s">
        <v>25</v>
      </c>
      <c r="AD5" s="43" t="s">
        <v>249</v>
      </c>
      <c r="AE5" s="42" t="s">
        <v>26</v>
      </c>
      <c r="AF5" s="59"/>
      <c r="AG5" s="41" t="s">
        <v>25</v>
      </c>
      <c r="AH5" s="43" t="s">
        <v>249</v>
      </c>
      <c r="AI5" s="42" t="s">
        <v>26</v>
      </c>
      <c r="AJ5" s="59"/>
      <c r="AK5" s="41" t="s">
        <v>25</v>
      </c>
      <c r="AL5" s="43" t="s">
        <v>249</v>
      </c>
      <c r="AM5" s="42" t="s">
        <v>26</v>
      </c>
      <c r="AN5" s="59"/>
      <c r="AO5" s="41" t="s">
        <v>25</v>
      </c>
      <c r="AP5" s="43" t="s">
        <v>249</v>
      </c>
      <c r="AQ5" s="42" t="s">
        <v>26</v>
      </c>
      <c r="AR5" s="59"/>
      <c r="AS5" s="41" t="s">
        <v>25</v>
      </c>
      <c r="AT5" s="43" t="s">
        <v>249</v>
      </c>
      <c r="AU5" s="42" t="s">
        <v>26</v>
      </c>
    </row>
    <row r="6" spans="1:63" ht="4.5" customHeight="1" x14ac:dyDescent="0.2">
      <c r="A6" s="28"/>
      <c r="B6" s="28"/>
      <c r="C6" s="48"/>
      <c r="D6" s="48"/>
      <c r="E6" s="48"/>
      <c r="F6" s="57"/>
      <c r="G6" s="86"/>
      <c r="H6" s="229"/>
      <c r="I6" s="229"/>
      <c r="J6" s="58"/>
      <c r="K6" s="57"/>
      <c r="L6" s="47"/>
      <c r="M6" s="41"/>
      <c r="N6" s="43"/>
      <c r="O6" s="27"/>
      <c r="P6" s="59"/>
      <c r="Q6" s="41"/>
      <c r="R6" s="43"/>
      <c r="S6" s="27"/>
      <c r="T6" s="59"/>
      <c r="U6" s="41"/>
      <c r="V6" s="43"/>
      <c r="W6" s="27"/>
      <c r="X6" s="59"/>
      <c r="Y6" s="41"/>
      <c r="Z6" s="43"/>
      <c r="AA6" s="27"/>
      <c r="AB6" s="59"/>
      <c r="AC6" s="41"/>
      <c r="AD6" s="43"/>
      <c r="AE6" s="27"/>
      <c r="AF6" s="59"/>
      <c r="AG6" s="41"/>
      <c r="AH6" s="43"/>
      <c r="AI6" s="27"/>
      <c r="AJ6" s="59"/>
      <c r="AK6" s="41"/>
      <c r="AL6" s="43"/>
      <c r="AM6" s="27"/>
      <c r="AN6" s="59"/>
      <c r="AO6" s="41"/>
      <c r="AP6" s="43"/>
      <c r="AQ6" s="27"/>
      <c r="AR6" s="59"/>
      <c r="AS6" s="41"/>
      <c r="AT6" s="43"/>
      <c r="AU6" s="27"/>
    </row>
    <row r="7" spans="1:63" s="67" customFormat="1" ht="12.75" customHeight="1" x14ac:dyDescent="0.2">
      <c r="A7" s="18">
        <v>1</v>
      </c>
      <c r="B7" s="236" t="s">
        <v>244</v>
      </c>
      <c r="C7" s="60" t="s">
        <v>272</v>
      </c>
      <c r="D7" s="19" t="s">
        <v>273</v>
      </c>
      <c r="E7" s="61" t="s">
        <v>675</v>
      </c>
      <c r="F7" s="62"/>
      <c r="G7" s="145">
        <f>O7+S7+W7</f>
        <v>130.10299956639813</v>
      </c>
      <c r="H7" s="230">
        <f>O7+S7+W7+AA7+AE7+AI7</f>
        <v>349.16462476221449</v>
      </c>
      <c r="I7" s="230">
        <f>O7+S7+W7+AA7+AE7+AI7+AM7+AQ7+AU7</f>
        <v>540.36006180943036</v>
      </c>
      <c r="J7" s="85">
        <f>COUNTA(M7,Q7,U7,Y7,AC7,AG7,AK7,AO7,AS7)</f>
        <v>6</v>
      </c>
      <c r="K7" s="327">
        <f>SUM(AW7:BE7)</f>
        <v>540.36006180943036</v>
      </c>
      <c r="L7" s="137"/>
      <c r="M7" s="63" t="s">
        <v>89</v>
      </c>
      <c r="N7" s="84" t="s">
        <v>17</v>
      </c>
      <c r="O7" s="144">
        <v>0</v>
      </c>
      <c r="P7" s="122"/>
      <c r="Q7" s="63" t="s">
        <v>244</v>
      </c>
      <c r="R7" s="322">
        <v>1</v>
      </c>
      <c r="S7" s="144">
        <v>130.10299956639813</v>
      </c>
      <c r="T7" s="122"/>
      <c r="U7" s="63"/>
      <c r="V7" s="84"/>
      <c r="W7" s="144"/>
      <c r="X7" s="122"/>
      <c r="Y7" s="63"/>
      <c r="Z7" s="84"/>
      <c r="AA7" s="232"/>
      <c r="AB7" s="233"/>
      <c r="AC7" s="234" t="s">
        <v>244</v>
      </c>
      <c r="AD7" s="235">
        <v>2</v>
      </c>
      <c r="AE7" s="232">
        <v>112.91768793179949</v>
      </c>
      <c r="AF7" s="233"/>
      <c r="AG7" s="234" t="s">
        <v>244</v>
      </c>
      <c r="AH7" s="235">
        <v>3</v>
      </c>
      <c r="AI7" s="232">
        <v>106.14393726401688</v>
      </c>
      <c r="AJ7" s="233"/>
      <c r="AK7" s="234"/>
      <c r="AL7" s="235"/>
      <c r="AM7" s="232"/>
      <c r="AN7" s="233"/>
      <c r="AO7" s="234" t="s">
        <v>244</v>
      </c>
      <c r="AP7" s="322">
        <v>1</v>
      </c>
      <c r="AQ7" s="232">
        <v>134.94850021680094</v>
      </c>
      <c r="AR7" s="233"/>
      <c r="AS7" s="234" t="s">
        <v>89</v>
      </c>
      <c r="AT7" s="235">
        <v>3</v>
      </c>
      <c r="AU7" s="232">
        <v>56.246936830414995</v>
      </c>
      <c r="AW7" s="283">
        <v>0</v>
      </c>
      <c r="AX7" s="283">
        <v>130.10299956639813</v>
      </c>
      <c r="AY7" s="283">
        <v>0</v>
      </c>
      <c r="AZ7" s="283">
        <v>0</v>
      </c>
      <c r="BA7" s="283">
        <v>112.91768793179949</v>
      </c>
      <c r="BB7" s="283">
        <v>106.14393726401688</v>
      </c>
      <c r="BC7" s="283">
        <v>0</v>
      </c>
      <c r="BD7" s="283">
        <v>134.94850021680094</v>
      </c>
      <c r="BE7" s="283">
        <v>56.246936830414995</v>
      </c>
      <c r="BF7" s="319">
        <f>COUNTIF(AW7:BE7,0)</f>
        <v>4</v>
      </c>
      <c r="BG7" s="241"/>
      <c r="BH7" s="241"/>
      <c r="BI7" s="241"/>
      <c r="BJ7" s="241"/>
      <c r="BK7" s="241"/>
    </row>
    <row r="8" spans="1:63" s="67" customFormat="1" ht="12.75" customHeight="1" x14ac:dyDescent="0.2">
      <c r="A8" s="18">
        <v>2</v>
      </c>
      <c r="B8" s="236" t="s">
        <v>244</v>
      </c>
      <c r="C8" s="60" t="s">
        <v>316</v>
      </c>
      <c r="D8" s="19" t="s">
        <v>318</v>
      </c>
      <c r="E8" s="61" t="s">
        <v>590</v>
      </c>
      <c r="F8" s="62"/>
      <c r="G8" s="145">
        <f>O8+S8+W8</f>
        <v>159.94850021680094</v>
      </c>
      <c r="H8" s="230">
        <f>O8+S8+W8+AA8+AE8+AI8</f>
        <v>319.14026022757469</v>
      </c>
      <c r="I8" s="230">
        <f>O8+S8+W8+AA8+AE8+AI8+AM8+AQ8+AU8</f>
        <v>545.33569727479062</v>
      </c>
      <c r="J8" s="85">
        <f>COUNTA(M8,Q8,U8,Y8,AC8,AG8,AK8,AO8,AS8)</f>
        <v>7</v>
      </c>
      <c r="K8" s="327">
        <f>SUM(AW8:BE8)</f>
        <v>495.33569727479062</v>
      </c>
      <c r="L8" s="137"/>
      <c r="M8" s="63" t="s">
        <v>89</v>
      </c>
      <c r="N8" s="322">
        <v>1</v>
      </c>
      <c r="O8" s="144">
        <v>134.94850021680094</v>
      </c>
      <c r="P8" s="122"/>
      <c r="Q8" s="63" t="s">
        <v>244</v>
      </c>
      <c r="R8" s="322">
        <v>4</v>
      </c>
      <c r="S8" s="144">
        <v>25</v>
      </c>
      <c r="T8" s="122"/>
      <c r="U8" s="63"/>
      <c r="V8" s="84"/>
      <c r="W8" s="144"/>
      <c r="X8" s="122"/>
      <c r="Y8" s="63"/>
      <c r="Z8" s="84"/>
      <c r="AA8" s="232"/>
      <c r="AB8" s="233"/>
      <c r="AC8" s="234" t="s">
        <v>244</v>
      </c>
      <c r="AD8" s="235">
        <v>4</v>
      </c>
      <c r="AE8" s="232">
        <v>69.29475957717186</v>
      </c>
      <c r="AF8" s="233"/>
      <c r="AG8" s="234" t="s">
        <v>244</v>
      </c>
      <c r="AH8" s="235">
        <v>4</v>
      </c>
      <c r="AI8" s="232">
        <v>89.897000433601875</v>
      </c>
      <c r="AJ8" s="233"/>
      <c r="AK8" s="234" t="s">
        <v>244</v>
      </c>
      <c r="AL8" s="322">
        <v>4</v>
      </c>
      <c r="AM8" s="232">
        <v>25</v>
      </c>
      <c r="AN8" s="233"/>
      <c r="AO8" s="234" t="s">
        <v>244</v>
      </c>
      <c r="AP8" s="322">
        <v>3</v>
      </c>
      <c r="AQ8" s="232">
        <v>71.092437480817821</v>
      </c>
      <c r="AR8" s="233"/>
      <c r="AS8" s="234" t="s">
        <v>89</v>
      </c>
      <c r="AT8" s="235">
        <v>1</v>
      </c>
      <c r="AU8" s="232">
        <v>130.10299956639813</v>
      </c>
      <c r="AW8" s="283">
        <v>134.94850021680094</v>
      </c>
      <c r="AX8" s="320">
        <v>0</v>
      </c>
      <c r="AY8" s="283">
        <v>0</v>
      </c>
      <c r="AZ8" s="283">
        <v>0</v>
      </c>
      <c r="BA8" s="283">
        <v>69.29475957717186</v>
      </c>
      <c r="BB8" s="283">
        <v>89.897000433601875</v>
      </c>
      <c r="BC8" s="320">
        <v>0</v>
      </c>
      <c r="BD8" s="283">
        <v>71.092437480817821</v>
      </c>
      <c r="BE8" s="283">
        <v>130.10299956639813</v>
      </c>
      <c r="BF8" s="319">
        <f>COUNTIF(AW8:BE8,0)</f>
        <v>4</v>
      </c>
      <c r="BG8" s="241"/>
      <c r="BH8" s="241"/>
      <c r="BI8" s="241"/>
      <c r="BJ8" s="241"/>
      <c r="BK8" s="241"/>
    </row>
    <row r="9" spans="1:63" s="67" customFormat="1" ht="12.75" customHeight="1" x14ac:dyDescent="0.2">
      <c r="A9" s="18">
        <v>3</v>
      </c>
      <c r="B9" s="236" t="s">
        <v>244</v>
      </c>
      <c r="C9" s="60" t="s">
        <v>523</v>
      </c>
      <c r="D9" s="19" t="s">
        <v>524</v>
      </c>
      <c r="E9" s="61" t="s">
        <v>820</v>
      </c>
      <c r="F9" s="62"/>
      <c r="G9" s="145">
        <f>O9+S9+W9</f>
        <v>0</v>
      </c>
      <c r="H9" s="230">
        <f>O9+S9+W9+AA9+AE9+AI9</f>
        <v>267.20340221751377</v>
      </c>
      <c r="I9" s="230">
        <f>O9+S9+W9+AA9+AE9+AI9+AM9+AQ9+AU9</f>
        <v>267.20340221751377</v>
      </c>
      <c r="J9" s="85">
        <f>COUNTA(M9,Q9,U9,Y9,AC9,AG9,AK9,AO9,AS9)</f>
        <v>2</v>
      </c>
      <c r="K9" s="117">
        <f>SUM(AW9:BE9)</f>
        <v>267.20340221751377</v>
      </c>
      <c r="L9" s="137"/>
      <c r="M9" s="63"/>
      <c r="N9" s="84"/>
      <c r="O9" s="144"/>
      <c r="P9" s="122"/>
      <c r="Q9" s="63"/>
      <c r="R9" s="84"/>
      <c r="S9" s="144"/>
      <c r="T9" s="122"/>
      <c r="U9" s="63"/>
      <c r="V9" s="84"/>
      <c r="W9" s="144"/>
      <c r="X9" s="122"/>
      <c r="Y9" s="63"/>
      <c r="Z9" s="84"/>
      <c r="AA9" s="232"/>
      <c r="AB9" s="233"/>
      <c r="AC9" s="234" t="s">
        <v>244</v>
      </c>
      <c r="AD9" s="235">
        <v>1</v>
      </c>
      <c r="AE9" s="232">
        <v>142.25490200071283</v>
      </c>
      <c r="AF9" s="233"/>
      <c r="AG9" s="234" t="s">
        <v>244</v>
      </c>
      <c r="AH9" s="235">
        <v>2</v>
      </c>
      <c r="AI9" s="232">
        <v>124.94850021680094</v>
      </c>
      <c r="AJ9" s="233"/>
      <c r="AK9" s="234"/>
      <c r="AL9" s="235"/>
      <c r="AM9" s="232"/>
      <c r="AN9" s="233"/>
      <c r="AO9" s="234"/>
      <c r="AP9" s="235"/>
      <c r="AQ9" s="232"/>
      <c r="AR9" s="233"/>
      <c r="AS9" s="234"/>
      <c r="AT9" s="235"/>
      <c r="AU9" s="232"/>
      <c r="AW9" s="283">
        <v>0</v>
      </c>
      <c r="AX9" s="283">
        <v>0</v>
      </c>
      <c r="AY9" s="283">
        <v>0</v>
      </c>
      <c r="AZ9" s="283">
        <v>0</v>
      </c>
      <c r="BA9" s="283">
        <v>142.25490200071283</v>
      </c>
      <c r="BB9" s="283">
        <v>124.94850021680094</v>
      </c>
      <c r="BC9" s="283">
        <v>0</v>
      </c>
      <c r="BD9" s="283">
        <v>0</v>
      </c>
      <c r="BE9" s="283">
        <v>0</v>
      </c>
      <c r="BF9" s="319">
        <f>COUNTIF(AW9:BE9,0)</f>
        <v>7</v>
      </c>
      <c r="BG9" s="241"/>
      <c r="BH9" s="241"/>
      <c r="BI9" s="241"/>
      <c r="BJ9" s="241"/>
      <c r="BK9" s="241"/>
    </row>
    <row r="10" spans="1:63" s="67" customFormat="1" ht="12.75" customHeight="1" x14ac:dyDescent="0.2">
      <c r="A10" s="18">
        <v>4</v>
      </c>
      <c r="B10" s="236" t="s">
        <v>244</v>
      </c>
      <c r="C10" s="60" t="s">
        <v>133</v>
      </c>
      <c r="D10" s="19" t="s">
        <v>67</v>
      </c>
      <c r="E10" s="61" t="s">
        <v>672</v>
      </c>
      <c r="F10" s="62"/>
      <c r="G10" s="145">
        <f>O10+S10+W10</f>
        <v>161.14393726401687</v>
      </c>
      <c r="H10" s="230">
        <f>O10+S10+W10+AA10+AE10+AI10</f>
        <v>222.23637474483468</v>
      </c>
      <c r="I10" s="230">
        <f>O10+S10+W10+AA10+AE10+AI10+AM10+AQ10+AU10</f>
        <v>222.23637474483468</v>
      </c>
      <c r="J10" s="85">
        <f>COUNTA(M10,Q10,U10,Y10,AC10,AG10,AK10,AO10,AS10)</f>
        <v>3</v>
      </c>
      <c r="K10" s="323">
        <f>SUM(AW10:BE10)</f>
        <v>222.23637474483468</v>
      </c>
      <c r="L10" s="137"/>
      <c r="M10" s="63" t="s">
        <v>89</v>
      </c>
      <c r="N10" s="322">
        <v>3</v>
      </c>
      <c r="O10" s="144">
        <v>71.092437480817821</v>
      </c>
      <c r="P10" s="122"/>
      <c r="Q10" s="63" t="s">
        <v>244</v>
      </c>
      <c r="R10" s="322">
        <v>2</v>
      </c>
      <c r="S10" s="144">
        <v>90.051499783199063</v>
      </c>
      <c r="T10" s="122"/>
      <c r="U10" s="63"/>
      <c r="V10" s="84"/>
      <c r="W10" s="144"/>
      <c r="X10" s="122"/>
      <c r="Y10" s="63"/>
      <c r="Z10" s="84"/>
      <c r="AA10" s="232"/>
      <c r="AB10" s="233"/>
      <c r="AC10" s="234"/>
      <c r="AD10" s="235"/>
      <c r="AE10" s="232"/>
      <c r="AF10" s="233"/>
      <c r="AG10" s="234" t="s">
        <v>244</v>
      </c>
      <c r="AH10" s="235">
        <v>6</v>
      </c>
      <c r="AI10" s="232">
        <v>61.092437480817821</v>
      </c>
      <c r="AJ10" s="233"/>
      <c r="AK10" s="234"/>
      <c r="AL10" s="235"/>
      <c r="AM10" s="232"/>
      <c r="AN10" s="233"/>
      <c r="AO10" s="234"/>
      <c r="AP10" s="235"/>
      <c r="AQ10" s="232"/>
      <c r="AR10" s="233"/>
      <c r="AS10" s="234"/>
      <c r="AT10" s="235"/>
      <c r="AU10" s="232"/>
      <c r="AW10" s="283">
        <v>71.092437480817821</v>
      </c>
      <c r="AX10" s="283">
        <v>90.051499783199063</v>
      </c>
      <c r="AY10" s="283">
        <v>0</v>
      </c>
      <c r="AZ10" s="283">
        <v>0</v>
      </c>
      <c r="BA10" s="283">
        <v>0</v>
      </c>
      <c r="BB10" s="283">
        <v>61.092437480817821</v>
      </c>
      <c r="BC10" s="283">
        <v>0</v>
      </c>
      <c r="BD10" s="283">
        <v>0</v>
      </c>
      <c r="BE10" s="283">
        <v>0</v>
      </c>
      <c r="BF10" s="319">
        <f>COUNTIF(AW10:BE10,0)</f>
        <v>6</v>
      </c>
      <c r="BG10" s="241"/>
      <c r="BH10" s="241"/>
      <c r="BI10" s="241"/>
      <c r="BJ10" s="241"/>
      <c r="BK10" s="241"/>
    </row>
    <row r="11" spans="1:63" s="67" customFormat="1" ht="12.75" customHeight="1" x14ac:dyDescent="0.2">
      <c r="A11" s="18">
        <v>5</v>
      </c>
      <c r="B11" s="236" t="s">
        <v>244</v>
      </c>
      <c r="C11" s="60">
        <v>2112</v>
      </c>
      <c r="D11" s="19" t="s">
        <v>110</v>
      </c>
      <c r="E11" s="61" t="s">
        <v>248</v>
      </c>
      <c r="F11" s="62"/>
      <c r="G11" s="145">
        <f>O11+S11+W11</f>
        <v>0</v>
      </c>
      <c r="H11" s="230">
        <f>O11+S11+W11+AA11+AE11+AI11</f>
        <v>14.285714285714285</v>
      </c>
      <c r="I11" s="230">
        <f>O11+S11+W11+AA11+AE11+AI11+AM11+AQ11+AU11</f>
        <v>203.45033904792876</v>
      </c>
      <c r="J11" s="85">
        <f>COUNTA(M11,Q11,U11,Y11,AC11,AG11,AK11,AO11,AS11)</f>
        <v>4</v>
      </c>
      <c r="K11" s="323">
        <f>SUM(AW11:BE11)</f>
        <v>203.45033904792876</v>
      </c>
      <c r="L11" s="137"/>
      <c r="M11" s="63"/>
      <c r="N11" s="84"/>
      <c r="O11" s="144"/>
      <c r="P11" s="122"/>
      <c r="Q11" s="63"/>
      <c r="R11" s="84"/>
      <c r="S11" s="144"/>
      <c r="T11" s="122"/>
      <c r="U11" s="63"/>
      <c r="V11" s="84"/>
      <c r="W11" s="144"/>
      <c r="X11" s="122"/>
      <c r="Y11" s="63"/>
      <c r="Z11" s="84"/>
      <c r="AA11" s="232"/>
      <c r="AB11" s="233"/>
      <c r="AC11" s="234" t="s">
        <v>244</v>
      </c>
      <c r="AD11" s="235">
        <v>7</v>
      </c>
      <c r="AE11" s="232">
        <v>14.285714285714285</v>
      </c>
      <c r="AF11" s="233"/>
      <c r="AG11" s="234"/>
      <c r="AH11" s="235"/>
      <c r="AI11" s="232"/>
      <c r="AJ11" s="233"/>
      <c r="AK11" s="234" t="s">
        <v>244</v>
      </c>
      <c r="AL11" s="322">
        <v>3</v>
      </c>
      <c r="AM11" s="232">
        <v>56.246936830414995</v>
      </c>
      <c r="AN11" s="233"/>
      <c r="AO11" s="234" t="s">
        <v>244</v>
      </c>
      <c r="AP11" s="322">
        <v>5</v>
      </c>
      <c r="AQ11" s="232">
        <v>20</v>
      </c>
      <c r="AR11" s="233"/>
      <c r="AS11" s="234" t="s">
        <v>591</v>
      </c>
      <c r="AT11" s="235">
        <v>2</v>
      </c>
      <c r="AU11" s="232">
        <v>112.91768793179949</v>
      </c>
      <c r="AW11" s="283">
        <v>0</v>
      </c>
      <c r="AX11" s="283">
        <v>0</v>
      </c>
      <c r="AY11" s="283">
        <v>0</v>
      </c>
      <c r="AZ11" s="283">
        <v>0</v>
      </c>
      <c r="BA11" s="283">
        <v>14.285714285714285</v>
      </c>
      <c r="BB11" s="283">
        <v>0</v>
      </c>
      <c r="BC11" s="283">
        <v>56.246936830414995</v>
      </c>
      <c r="BD11" s="283">
        <v>20</v>
      </c>
      <c r="BE11" s="283">
        <v>112.91768793179949</v>
      </c>
      <c r="BF11" s="319">
        <f>COUNTIF(AW11:BE11,0)</f>
        <v>5</v>
      </c>
      <c r="BG11" s="241"/>
      <c r="BH11" s="241"/>
      <c r="BI11" s="241"/>
      <c r="BJ11" s="241"/>
      <c r="BK11" s="241"/>
    </row>
    <row r="12" spans="1:63" s="67" customFormat="1" ht="12.75" customHeight="1" x14ac:dyDescent="0.2">
      <c r="A12" s="18">
        <v>6</v>
      </c>
      <c r="B12" s="236" t="s">
        <v>244</v>
      </c>
      <c r="C12" s="60" t="s">
        <v>445</v>
      </c>
      <c r="D12" s="19" t="s">
        <v>648</v>
      </c>
      <c r="E12" s="61" t="s">
        <v>652</v>
      </c>
      <c r="F12" s="62"/>
      <c r="G12" s="145">
        <f>O12+S12+W12</f>
        <v>0</v>
      </c>
      <c r="H12" s="230">
        <f>O12+S12+W12+AA12+AE12+AI12</f>
        <v>0</v>
      </c>
      <c r="I12" s="230">
        <f>O12+S12+W12+AA12+AE12+AI12+AM12+AQ12+AU12</f>
        <v>180.26654420745288</v>
      </c>
      <c r="J12" s="85">
        <f>COUNTA(M12,Q12,U12,Y12,AC12,AG12,AK12,AO12,AS12)</f>
        <v>2</v>
      </c>
      <c r="K12" s="117">
        <f>SUM(AW12:BE12)</f>
        <v>180.26654420745288</v>
      </c>
      <c r="L12" s="137"/>
      <c r="M12" s="63"/>
      <c r="N12" s="84"/>
      <c r="O12" s="144"/>
      <c r="P12" s="122"/>
      <c r="Q12" s="63"/>
      <c r="R12" s="84"/>
      <c r="S12" s="144"/>
      <c r="T12" s="122"/>
      <c r="U12" s="63"/>
      <c r="V12" s="84"/>
      <c r="W12" s="144"/>
      <c r="X12" s="122"/>
      <c r="Y12" s="63"/>
      <c r="Z12" s="84"/>
      <c r="AA12" s="232"/>
      <c r="AB12" s="233"/>
      <c r="AC12" s="234"/>
      <c r="AD12" s="235"/>
      <c r="AE12" s="232"/>
      <c r="AF12" s="233"/>
      <c r="AG12" s="234"/>
      <c r="AH12" s="235"/>
      <c r="AI12" s="232"/>
      <c r="AJ12" s="233"/>
      <c r="AK12" s="234" t="s">
        <v>244</v>
      </c>
      <c r="AL12" s="322">
        <v>1</v>
      </c>
      <c r="AM12" s="232">
        <v>130.10299956639813</v>
      </c>
      <c r="AN12" s="233"/>
      <c r="AO12" s="234"/>
      <c r="AP12" s="235"/>
      <c r="AQ12" s="232"/>
      <c r="AR12" s="233"/>
      <c r="AS12" s="234" t="s">
        <v>591</v>
      </c>
      <c r="AT12" s="235">
        <v>5</v>
      </c>
      <c r="AU12" s="232">
        <v>50.163544641054756</v>
      </c>
      <c r="AW12" s="283">
        <v>0</v>
      </c>
      <c r="AX12" s="283">
        <v>0</v>
      </c>
      <c r="AY12" s="283">
        <v>0</v>
      </c>
      <c r="AZ12" s="283">
        <v>0</v>
      </c>
      <c r="BA12" s="283">
        <v>0</v>
      </c>
      <c r="BB12" s="283">
        <v>0</v>
      </c>
      <c r="BC12" s="283">
        <v>130.10299956639813</v>
      </c>
      <c r="BD12" s="283">
        <v>0</v>
      </c>
      <c r="BE12" s="283">
        <v>50.163544641054756</v>
      </c>
      <c r="BF12" s="319">
        <f>COUNTIF(AW12:BE12,0)</f>
        <v>7</v>
      </c>
      <c r="BG12" s="241"/>
      <c r="BH12" s="241"/>
      <c r="BI12" s="241"/>
      <c r="BJ12" s="241"/>
      <c r="BK12" s="241"/>
    </row>
    <row r="13" spans="1:63" s="67" customFormat="1" ht="12.75" customHeight="1" x14ac:dyDescent="0.2">
      <c r="A13" s="18">
        <v>7</v>
      </c>
      <c r="B13" s="236" t="s">
        <v>244</v>
      </c>
      <c r="C13" s="60" t="s">
        <v>865</v>
      </c>
      <c r="D13" s="19" t="s">
        <v>276</v>
      </c>
      <c r="E13" s="61" t="s">
        <v>867</v>
      </c>
      <c r="F13" s="62"/>
      <c r="G13" s="145">
        <f>O13+S13+W13</f>
        <v>0</v>
      </c>
      <c r="H13" s="230">
        <f>O13+S13+W13+AA13+AE13+AI13</f>
        <v>34.845500650402819</v>
      </c>
      <c r="I13" s="230">
        <f>O13+S13+W13+AA13+AE13+AI13+AM13+AQ13+AU13</f>
        <v>177.10040265111564</v>
      </c>
      <c r="J13" s="85">
        <f>COUNTA(M13,Q13,U13,Y13,AC13,AG13,AK13,AO13,AS13)</f>
        <v>2</v>
      </c>
      <c r="K13" s="117">
        <f>SUM(AW13:BE13)</f>
        <v>177.10040265111564</v>
      </c>
      <c r="L13" s="137"/>
      <c r="M13" s="63"/>
      <c r="N13" s="84"/>
      <c r="O13" s="144"/>
      <c r="P13" s="122"/>
      <c r="Q13" s="63"/>
      <c r="R13" s="84"/>
      <c r="S13" s="144"/>
      <c r="T13" s="122"/>
      <c r="U13" s="63"/>
      <c r="V13" s="84"/>
      <c r="W13" s="144"/>
      <c r="X13" s="122"/>
      <c r="Y13" s="63"/>
      <c r="Z13" s="84"/>
      <c r="AA13" s="232"/>
      <c r="AB13" s="233"/>
      <c r="AC13" s="234"/>
      <c r="AD13" s="235"/>
      <c r="AE13" s="232"/>
      <c r="AF13" s="233"/>
      <c r="AG13" s="234" t="s">
        <v>244</v>
      </c>
      <c r="AH13" s="235">
        <v>8</v>
      </c>
      <c r="AI13" s="232">
        <v>34.845500650402819</v>
      </c>
      <c r="AJ13" s="233"/>
      <c r="AK13" s="234"/>
      <c r="AL13" s="235"/>
      <c r="AM13" s="232"/>
      <c r="AN13" s="233"/>
      <c r="AO13" s="234"/>
      <c r="AP13" s="235"/>
      <c r="AQ13" s="232"/>
      <c r="AR13" s="233"/>
      <c r="AS13" s="234" t="s">
        <v>591</v>
      </c>
      <c r="AT13" s="235">
        <v>1</v>
      </c>
      <c r="AU13" s="232">
        <v>142.25490200071283</v>
      </c>
      <c r="AW13" s="283">
        <v>0</v>
      </c>
      <c r="AX13" s="283">
        <v>0</v>
      </c>
      <c r="AY13" s="283">
        <v>0</v>
      </c>
      <c r="AZ13" s="283">
        <v>0</v>
      </c>
      <c r="BA13" s="283">
        <v>0</v>
      </c>
      <c r="BB13" s="283">
        <v>34.845500650402819</v>
      </c>
      <c r="BC13" s="283">
        <v>0</v>
      </c>
      <c r="BD13" s="283">
        <v>0</v>
      </c>
      <c r="BE13" s="283">
        <v>142.25490200071283</v>
      </c>
      <c r="BF13" s="319">
        <f>COUNTIF(AW13:BE13,0)</f>
        <v>7</v>
      </c>
    </row>
    <row r="14" spans="1:63" s="67" customFormat="1" ht="12.75" customHeight="1" x14ac:dyDescent="0.2">
      <c r="A14" s="18">
        <v>8</v>
      </c>
      <c r="B14" s="236" t="s">
        <v>244</v>
      </c>
      <c r="C14" s="321" t="s">
        <v>948</v>
      </c>
      <c r="D14" s="19" t="s">
        <v>988</v>
      </c>
      <c r="E14" s="61"/>
      <c r="F14" s="62"/>
      <c r="G14" s="145">
        <f>O14+S14+W14</f>
        <v>0</v>
      </c>
      <c r="H14" s="230">
        <f>O14+S14+W14+AA14+AE14+AI14</f>
        <v>0</v>
      </c>
      <c r="I14" s="230">
        <f>O14+S14+W14+AA14+AE14+AI14+AM14+AQ14+AU14</f>
        <v>90.051499783199063</v>
      </c>
      <c r="J14" s="85">
        <f>COUNTA(M14,Q14,U14,Y14,AC14,AG14,AK14,AO14,AS14)</f>
        <v>1</v>
      </c>
      <c r="K14" s="117">
        <f>SUM(AW14:BE14)</f>
        <v>90.051499783199063</v>
      </c>
      <c r="L14" s="137"/>
      <c r="M14" s="63"/>
      <c r="N14" s="84"/>
      <c r="O14" s="144"/>
      <c r="P14" s="122"/>
      <c r="Q14" s="63"/>
      <c r="R14" s="84"/>
      <c r="S14" s="144"/>
      <c r="T14" s="122"/>
      <c r="U14" s="63"/>
      <c r="V14" s="84"/>
      <c r="W14" s="144"/>
      <c r="X14" s="122"/>
      <c r="Y14" s="63"/>
      <c r="Z14" s="84"/>
      <c r="AA14" s="232"/>
      <c r="AB14" s="233"/>
      <c r="AC14" s="234"/>
      <c r="AD14" s="235"/>
      <c r="AE14" s="232"/>
      <c r="AF14" s="233"/>
      <c r="AG14" s="234"/>
      <c r="AH14" s="235"/>
      <c r="AI14" s="232"/>
      <c r="AJ14" s="233"/>
      <c r="AK14" s="234" t="s">
        <v>244</v>
      </c>
      <c r="AL14" s="322">
        <v>2</v>
      </c>
      <c r="AM14" s="232">
        <v>90.051499783199063</v>
      </c>
      <c r="AN14" s="233"/>
      <c r="AO14" s="234"/>
      <c r="AP14" s="235"/>
      <c r="AQ14" s="232"/>
      <c r="AR14" s="233"/>
      <c r="AS14" s="234"/>
      <c r="AT14" s="235"/>
      <c r="AU14" s="232"/>
      <c r="AW14" s="283">
        <v>0</v>
      </c>
      <c r="AX14" s="283">
        <v>0</v>
      </c>
      <c r="AY14" s="283">
        <v>0</v>
      </c>
      <c r="AZ14" s="283">
        <v>0</v>
      </c>
      <c r="BA14" s="283">
        <v>0</v>
      </c>
      <c r="BB14" s="283">
        <v>0</v>
      </c>
      <c r="BC14" s="283">
        <v>90.051499783199063</v>
      </c>
      <c r="BD14" s="283">
        <v>0</v>
      </c>
      <c r="BE14" s="283">
        <v>0</v>
      </c>
      <c r="BF14" s="319">
        <f>COUNTIF(AW14:BE14,0)</f>
        <v>8</v>
      </c>
      <c r="BG14" s="241"/>
      <c r="BH14" s="241"/>
      <c r="BI14" s="241"/>
      <c r="BJ14" s="241"/>
      <c r="BK14" s="241"/>
    </row>
    <row r="15" spans="1:63" s="67" customFormat="1" ht="12.75" customHeight="1" x14ac:dyDescent="0.2">
      <c r="A15" s="18">
        <v>9</v>
      </c>
      <c r="B15" s="236" t="s">
        <v>244</v>
      </c>
      <c r="C15" s="60" t="s">
        <v>130</v>
      </c>
      <c r="D15" s="19" t="s">
        <v>647</v>
      </c>
      <c r="E15" s="61" t="s">
        <v>1558</v>
      </c>
      <c r="F15" s="62"/>
      <c r="G15" s="145"/>
      <c r="H15" s="230"/>
      <c r="I15" s="230">
        <f>O15+S15+W15+AA15+AE15+AI15+AM15+AQ15+AU15</f>
        <v>89.827410693301147</v>
      </c>
      <c r="J15" s="85">
        <f>COUNTA(M15,Q15,U15,Y15,AC15,AG15,AK15,AO15,AS15)</f>
        <v>1</v>
      </c>
      <c r="K15" s="117">
        <f>SUM(AW15:BE15)</f>
        <v>89.827410693301147</v>
      </c>
      <c r="L15" s="137"/>
      <c r="M15" s="63"/>
      <c r="N15" s="84"/>
      <c r="O15" s="144"/>
      <c r="P15" s="122"/>
      <c r="Q15" s="63"/>
      <c r="R15" s="84"/>
      <c r="S15" s="144"/>
      <c r="T15" s="122"/>
      <c r="U15" s="63"/>
      <c r="V15" s="84"/>
      <c r="W15" s="144"/>
      <c r="X15" s="122"/>
      <c r="Y15" s="63"/>
      <c r="Z15" s="84"/>
      <c r="AA15" s="232"/>
      <c r="AB15" s="233"/>
      <c r="AC15" s="234"/>
      <c r="AD15" s="235"/>
      <c r="AE15" s="232"/>
      <c r="AF15" s="233"/>
      <c r="AG15" s="234"/>
      <c r="AH15" s="235"/>
      <c r="AI15" s="232"/>
      <c r="AJ15" s="233"/>
      <c r="AK15" s="234"/>
      <c r="AL15" s="235"/>
      <c r="AM15" s="232"/>
      <c r="AN15" s="233"/>
      <c r="AO15" s="234"/>
      <c r="AP15" s="235"/>
      <c r="AQ15" s="232"/>
      <c r="AR15" s="233"/>
      <c r="AS15" s="234" t="s">
        <v>591</v>
      </c>
      <c r="AT15" s="235">
        <v>3</v>
      </c>
      <c r="AU15" s="232">
        <v>89.827410693301147</v>
      </c>
      <c r="AV15" s="241"/>
      <c r="AW15" s="283">
        <v>0</v>
      </c>
      <c r="AX15" s="283">
        <v>0</v>
      </c>
      <c r="AY15" s="283">
        <v>0</v>
      </c>
      <c r="AZ15" s="283">
        <v>0</v>
      </c>
      <c r="BA15" s="283">
        <v>0</v>
      </c>
      <c r="BB15" s="283">
        <v>0</v>
      </c>
      <c r="BC15" s="283">
        <v>0</v>
      </c>
      <c r="BD15" s="283">
        <v>0</v>
      </c>
      <c r="BE15" s="283">
        <v>89.827410693301147</v>
      </c>
      <c r="BF15" s="319">
        <f>COUNTIF(AW15:BE15,0)</f>
        <v>8</v>
      </c>
    </row>
    <row r="16" spans="1:63" s="67" customFormat="1" ht="12.75" customHeight="1" x14ac:dyDescent="0.2">
      <c r="A16" s="18">
        <v>10</v>
      </c>
      <c r="B16" s="236" t="s">
        <v>244</v>
      </c>
      <c r="C16" s="60" t="s">
        <v>644</v>
      </c>
      <c r="D16" s="19" t="s">
        <v>545</v>
      </c>
      <c r="E16" s="61" t="s">
        <v>635</v>
      </c>
      <c r="F16" s="62"/>
      <c r="G16" s="145"/>
      <c r="H16" s="230"/>
      <c r="I16" s="230">
        <f>O16+S16+W16+AA16+AE16+AI16+AM16+AQ16+AU16</f>
        <v>69.29475957717186</v>
      </c>
      <c r="J16" s="85">
        <f>COUNTA(M16,Q16,U16,Y16,AC16,AG16,AK16,AO16,AS16)</f>
        <v>1</v>
      </c>
      <c r="K16" s="117">
        <f>SUM(AW16:BE16)</f>
        <v>69.29475957717186</v>
      </c>
      <c r="L16" s="137"/>
      <c r="M16" s="63"/>
      <c r="N16" s="84"/>
      <c r="O16" s="144"/>
      <c r="P16" s="122"/>
      <c r="Q16" s="63"/>
      <c r="R16" s="84"/>
      <c r="S16" s="144"/>
      <c r="T16" s="122"/>
      <c r="U16" s="63"/>
      <c r="V16" s="84"/>
      <c r="W16" s="144"/>
      <c r="X16" s="122"/>
      <c r="Y16" s="63"/>
      <c r="Z16" s="84"/>
      <c r="AA16" s="232"/>
      <c r="AB16" s="233"/>
      <c r="AC16" s="234"/>
      <c r="AD16" s="235"/>
      <c r="AE16" s="232"/>
      <c r="AF16" s="233"/>
      <c r="AG16" s="234"/>
      <c r="AH16" s="235"/>
      <c r="AI16" s="232"/>
      <c r="AJ16" s="233"/>
      <c r="AK16" s="234"/>
      <c r="AL16" s="235"/>
      <c r="AM16" s="232"/>
      <c r="AN16" s="233"/>
      <c r="AO16" s="234"/>
      <c r="AP16" s="235"/>
      <c r="AQ16" s="232"/>
      <c r="AR16" s="233"/>
      <c r="AS16" s="234" t="s">
        <v>591</v>
      </c>
      <c r="AT16" s="235">
        <v>4</v>
      </c>
      <c r="AU16" s="232">
        <v>69.29475957717186</v>
      </c>
      <c r="AV16" s="241"/>
      <c r="AW16" s="283">
        <v>0</v>
      </c>
      <c r="AX16" s="283">
        <v>0</v>
      </c>
      <c r="AY16" s="283">
        <v>0</v>
      </c>
      <c r="AZ16" s="283">
        <v>0</v>
      </c>
      <c r="BA16" s="283">
        <v>0</v>
      </c>
      <c r="BB16" s="283">
        <v>0</v>
      </c>
      <c r="BC16" s="283">
        <v>0</v>
      </c>
      <c r="BD16" s="283">
        <v>0</v>
      </c>
      <c r="BE16" s="283">
        <v>69.29475957717186</v>
      </c>
      <c r="BF16" s="319">
        <f>COUNTIF(AW16:BE16,0)</f>
        <v>8</v>
      </c>
      <c r="BG16" s="241"/>
      <c r="BH16" s="241"/>
      <c r="BI16" s="241"/>
      <c r="BJ16" s="241"/>
      <c r="BK16" s="241"/>
    </row>
    <row r="17" spans="1:63" s="67" customFormat="1" ht="12.75" customHeight="1" x14ac:dyDescent="0.2">
      <c r="A17" s="18">
        <v>11</v>
      </c>
      <c r="B17" s="236" t="s">
        <v>244</v>
      </c>
      <c r="C17" s="60" t="s">
        <v>861</v>
      </c>
      <c r="D17" s="19" t="s">
        <v>862</v>
      </c>
      <c r="E17" s="61" t="s">
        <v>864</v>
      </c>
      <c r="F17" s="62"/>
      <c r="G17" s="145">
        <f>O17+S17+W17</f>
        <v>0</v>
      </c>
      <c r="H17" s="230">
        <f>O17+S17+W17+AA17+AE17+AI17</f>
        <v>47.745097999287161</v>
      </c>
      <c r="I17" s="230">
        <f>O17+S17+W17+AA17+AE17+AI17+AM17+AQ17+AU17</f>
        <v>47.745097999287161</v>
      </c>
      <c r="J17" s="85">
        <f>COUNTA(M17,Q17,U17,Y17,AC17,AG17,AK17,AO17,AS17)</f>
        <v>1</v>
      </c>
      <c r="K17" s="117">
        <f>SUM(AW17:BE17)</f>
        <v>47.745097999287161</v>
      </c>
      <c r="L17" s="137"/>
      <c r="M17" s="63"/>
      <c r="N17" s="84"/>
      <c r="O17" s="144"/>
      <c r="P17" s="122"/>
      <c r="Q17" s="63"/>
      <c r="R17" s="84"/>
      <c r="S17" s="144"/>
      <c r="T17" s="122"/>
      <c r="U17" s="63"/>
      <c r="V17" s="84"/>
      <c r="W17" s="144"/>
      <c r="X17" s="122"/>
      <c r="Y17" s="63"/>
      <c r="Z17" s="84"/>
      <c r="AA17" s="232"/>
      <c r="AB17" s="233"/>
      <c r="AC17" s="234"/>
      <c r="AD17" s="235"/>
      <c r="AE17" s="232"/>
      <c r="AF17" s="233"/>
      <c r="AG17" s="234" t="s">
        <v>244</v>
      </c>
      <c r="AH17" s="235">
        <v>7</v>
      </c>
      <c r="AI17" s="232">
        <v>47.745097999287161</v>
      </c>
      <c r="AJ17" s="233"/>
      <c r="AK17" s="234"/>
      <c r="AL17" s="235"/>
      <c r="AM17" s="232"/>
      <c r="AN17" s="233"/>
      <c r="AO17" s="234"/>
      <c r="AP17" s="235"/>
      <c r="AQ17" s="232"/>
      <c r="AR17" s="233"/>
      <c r="AS17" s="234"/>
      <c r="AT17" s="235"/>
      <c r="AU17" s="232"/>
      <c r="AW17" s="283">
        <v>0</v>
      </c>
      <c r="AX17" s="283">
        <v>0</v>
      </c>
      <c r="AY17" s="283">
        <v>0</v>
      </c>
      <c r="AZ17" s="283">
        <v>0</v>
      </c>
      <c r="BA17" s="283">
        <v>0</v>
      </c>
      <c r="BB17" s="283">
        <v>47.745097999287161</v>
      </c>
      <c r="BC17" s="283">
        <v>0</v>
      </c>
      <c r="BD17" s="283">
        <v>0</v>
      </c>
      <c r="BE17" s="283">
        <v>0</v>
      </c>
      <c r="BF17" s="319">
        <f>COUNTIF(AW17:BE17,0)</f>
        <v>8</v>
      </c>
    </row>
    <row r="18" spans="1:63" s="67" customFormat="1" ht="12.75" customHeight="1" x14ac:dyDescent="0.2">
      <c r="A18" s="18">
        <v>12</v>
      </c>
      <c r="B18" s="236" t="s">
        <v>244</v>
      </c>
      <c r="C18" s="60" t="s">
        <v>415</v>
      </c>
      <c r="D18" s="19" t="s">
        <v>416</v>
      </c>
      <c r="E18" s="61" t="s">
        <v>1573</v>
      </c>
      <c r="F18" s="62"/>
      <c r="G18" s="145"/>
      <c r="H18" s="230"/>
      <c r="I18" s="230">
        <f>O18+S18+W18+AA18+AE18+AI18+AM18+AQ18+AU18</f>
        <v>31.91876805295923</v>
      </c>
      <c r="J18" s="85">
        <f>COUNTA(M18,Q18,U18,Y18,AC18,AG18,AK18,AO18,AS18)</f>
        <v>1</v>
      </c>
      <c r="K18" s="117">
        <f>SUM(AW18:BE18)</f>
        <v>31.91876805295923</v>
      </c>
      <c r="L18" s="137"/>
      <c r="M18" s="63"/>
      <c r="N18" s="84"/>
      <c r="O18" s="144"/>
      <c r="P18" s="122"/>
      <c r="Q18" s="63"/>
      <c r="R18" s="84"/>
      <c r="S18" s="144"/>
      <c r="T18" s="122"/>
      <c r="U18" s="63"/>
      <c r="V18" s="84"/>
      <c r="W18" s="144"/>
      <c r="X18" s="122"/>
      <c r="Y18" s="63"/>
      <c r="Z18" s="84"/>
      <c r="AA18" s="232"/>
      <c r="AB18" s="233"/>
      <c r="AC18" s="234"/>
      <c r="AD18" s="235"/>
      <c r="AE18" s="232"/>
      <c r="AF18" s="233"/>
      <c r="AG18" s="234"/>
      <c r="AH18" s="235"/>
      <c r="AI18" s="232"/>
      <c r="AJ18" s="233"/>
      <c r="AK18" s="234"/>
      <c r="AL18" s="235"/>
      <c r="AM18" s="232"/>
      <c r="AN18" s="233"/>
      <c r="AO18" s="234"/>
      <c r="AP18" s="235"/>
      <c r="AQ18" s="232"/>
      <c r="AR18" s="233"/>
      <c r="AS18" s="234" t="s">
        <v>591</v>
      </c>
      <c r="AT18" s="235">
        <v>6</v>
      </c>
      <c r="AU18" s="232">
        <v>31.91876805295923</v>
      </c>
      <c r="AV18" s="241"/>
      <c r="AW18" s="283">
        <v>0</v>
      </c>
      <c r="AX18" s="283">
        <v>0</v>
      </c>
      <c r="AY18" s="283">
        <v>0</v>
      </c>
      <c r="AZ18" s="283">
        <v>0</v>
      </c>
      <c r="BA18" s="283">
        <v>0</v>
      </c>
      <c r="BB18" s="283">
        <v>0</v>
      </c>
      <c r="BC18" s="283">
        <v>0</v>
      </c>
      <c r="BD18" s="283">
        <v>0</v>
      </c>
      <c r="BE18" s="283">
        <v>31.91876805295923</v>
      </c>
      <c r="BF18" s="319">
        <f>COUNTIF(AW18:BE18,0)</f>
        <v>8</v>
      </c>
    </row>
    <row r="19" spans="1:63" s="67" customFormat="1" ht="12.75" customHeight="1" x14ac:dyDescent="0.2">
      <c r="A19" s="18">
        <v>13</v>
      </c>
      <c r="B19" s="236" t="s">
        <v>244</v>
      </c>
      <c r="C19" s="60" t="s">
        <v>823</v>
      </c>
      <c r="D19" s="19" t="s">
        <v>824</v>
      </c>
      <c r="E19" s="61" t="s">
        <v>825</v>
      </c>
      <c r="F19" s="62"/>
      <c r="G19" s="145">
        <f>O19+S19+W19</f>
        <v>0</v>
      </c>
      <c r="H19" s="230">
        <f>O19+S19+W19+AA19+AE19+AI19</f>
        <v>31.91876805295923</v>
      </c>
      <c r="I19" s="230">
        <f>O19+S19+W19+AA19+AE19+AI19+AM19+AQ19+AU19</f>
        <v>31.91876805295923</v>
      </c>
      <c r="J19" s="85">
        <f>COUNTA(M19,Q19,U19,Y19,AC19,AG19,AK19,AO19,AS19)</f>
        <v>1</v>
      </c>
      <c r="K19" s="117">
        <f>SUM(AW19:BE19)</f>
        <v>31.91876805295923</v>
      </c>
      <c r="L19" s="137"/>
      <c r="M19" s="63"/>
      <c r="N19" s="84"/>
      <c r="O19" s="144"/>
      <c r="P19" s="122"/>
      <c r="Q19" s="63"/>
      <c r="R19" s="84"/>
      <c r="S19" s="144"/>
      <c r="T19" s="122"/>
      <c r="U19" s="63"/>
      <c r="V19" s="84"/>
      <c r="W19" s="144"/>
      <c r="X19" s="122"/>
      <c r="Y19" s="63"/>
      <c r="Z19" s="84"/>
      <c r="AA19" s="232"/>
      <c r="AB19" s="233"/>
      <c r="AC19" s="234" t="s">
        <v>244</v>
      </c>
      <c r="AD19" s="235">
        <v>6</v>
      </c>
      <c r="AE19" s="232">
        <v>31.91876805295923</v>
      </c>
      <c r="AF19" s="233"/>
      <c r="AG19" s="234"/>
      <c r="AH19" s="235"/>
      <c r="AI19" s="232"/>
      <c r="AJ19" s="233"/>
      <c r="AK19" s="234"/>
      <c r="AL19" s="235"/>
      <c r="AM19" s="232"/>
      <c r="AN19" s="233"/>
      <c r="AO19" s="234"/>
      <c r="AP19" s="235"/>
      <c r="AQ19" s="232"/>
      <c r="AR19" s="233"/>
      <c r="AS19" s="234"/>
      <c r="AT19" s="235"/>
      <c r="AU19" s="232"/>
      <c r="AW19" s="283">
        <v>0</v>
      </c>
      <c r="AX19" s="283">
        <v>0</v>
      </c>
      <c r="AY19" s="283">
        <v>0</v>
      </c>
      <c r="AZ19" s="283">
        <v>0</v>
      </c>
      <c r="BA19" s="283">
        <v>31.91876805295923</v>
      </c>
      <c r="BB19" s="283">
        <v>0</v>
      </c>
      <c r="BC19" s="283">
        <v>0</v>
      </c>
      <c r="BD19" s="283">
        <v>0</v>
      </c>
      <c r="BE19" s="283">
        <v>0</v>
      </c>
      <c r="BF19" s="319">
        <f>COUNTIF(AW19:BE19,0)</f>
        <v>8</v>
      </c>
      <c r="BG19" s="241"/>
      <c r="BH19" s="241"/>
      <c r="BI19" s="241"/>
      <c r="BJ19" s="241"/>
      <c r="BK19" s="241"/>
    </row>
    <row r="20" spans="1:63" s="67" customFormat="1" ht="12.75" customHeight="1" x14ac:dyDescent="0.2">
      <c r="A20" s="18">
        <v>14</v>
      </c>
      <c r="B20" s="236" t="s">
        <v>244</v>
      </c>
      <c r="C20" s="60">
        <v>7</v>
      </c>
      <c r="D20" s="19" t="s">
        <v>274</v>
      </c>
      <c r="E20" s="61" t="s">
        <v>872</v>
      </c>
      <c r="F20" s="62"/>
      <c r="G20" s="145">
        <f>O20+S20+W20</f>
        <v>0</v>
      </c>
      <c r="H20" s="230">
        <f>O20+S20+W20+AA20+AE20+AI20</f>
        <v>10</v>
      </c>
      <c r="I20" s="230">
        <f>O20+S20+W20+AA20+AE20+AI20+AM20+AQ20+AU20</f>
        <v>24.285714285714285</v>
      </c>
      <c r="J20" s="85">
        <f>COUNTA(M20,Q20,U20,Y20,AC20,AG20,AK20,AO20,AS20)</f>
        <v>2</v>
      </c>
      <c r="K20" s="117">
        <f>SUM(AW20:BE20)</f>
        <v>24.285714285714285</v>
      </c>
      <c r="L20" s="137"/>
      <c r="M20" s="63"/>
      <c r="N20" s="84"/>
      <c r="O20" s="144"/>
      <c r="P20" s="122"/>
      <c r="Q20" s="63"/>
      <c r="R20" s="84"/>
      <c r="S20" s="144"/>
      <c r="T20" s="122"/>
      <c r="U20" s="63"/>
      <c r="V20" s="84"/>
      <c r="W20" s="144"/>
      <c r="X20" s="122"/>
      <c r="Y20" s="63"/>
      <c r="Z20" s="84"/>
      <c r="AA20" s="232"/>
      <c r="AB20" s="233"/>
      <c r="AC20" s="234"/>
      <c r="AD20" s="235"/>
      <c r="AE20" s="232"/>
      <c r="AF20" s="233"/>
      <c r="AG20" s="234" t="s">
        <v>244</v>
      </c>
      <c r="AH20" s="235">
        <v>10</v>
      </c>
      <c r="AI20" s="232">
        <v>10</v>
      </c>
      <c r="AJ20" s="233"/>
      <c r="AK20" s="234"/>
      <c r="AL20" s="235"/>
      <c r="AM20" s="232"/>
      <c r="AN20" s="233"/>
      <c r="AO20" s="234"/>
      <c r="AP20" s="235"/>
      <c r="AQ20" s="232"/>
      <c r="AR20" s="233"/>
      <c r="AS20" s="234" t="s">
        <v>591</v>
      </c>
      <c r="AT20" s="235">
        <v>7</v>
      </c>
      <c r="AU20" s="232">
        <v>14.285714285714285</v>
      </c>
      <c r="AW20" s="283">
        <v>0</v>
      </c>
      <c r="AX20" s="283">
        <v>0</v>
      </c>
      <c r="AY20" s="283">
        <v>0</v>
      </c>
      <c r="AZ20" s="283">
        <v>0</v>
      </c>
      <c r="BA20" s="283">
        <v>0</v>
      </c>
      <c r="BB20" s="283">
        <v>10</v>
      </c>
      <c r="BC20" s="283">
        <v>0</v>
      </c>
      <c r="BD20" s="283">
        <v>0</v>
      </c>
      <c r="BE20" s="283">
        <v>14.285714285714285</v>
      </c>
      <c r="BF20" s="319">
        <f>COUNTIF(AW20:BE20,0)</f>
        <v>7</v>
      </c>
      <c r="BG20" s="241"/>
      <c r="BH20" s="241"/>
      <c r="BI20" s="241"/>
      <c r="BJ20" s="241"/>
      <c r="BK20" s="241"/>
    </row>
    <row r="21" spans="1:63" s="67" customFormat="1" ht="12.75" customHeight="1" x14ac:dyDescent="0.2">
      <c r="A21" s="18">
        <v>15</v>
      </c>
      <c r="B21" s="236" t="s">
        <v>244</v>
      </c>
      <c r="C21" s="60" t="s">
        <v>868</v>
      </c>
      <c r="D21" s="19" t="s">
        <v>1671</v>
      </c>
      <c r="E21" s="61" t="s">
        <v>871</v>
      </c>
      <c r="F21" s="62"/>
      <c r="G21" s="145">
        <f>O21+S21+W21</f>
        <v>0</v>
      </c>
      <c r="H21" s="230">
        <f>O21+S21+W21+AA21+AE21+AI21</f>
        <v>22.287874528033758</v>
      </c>
      <c r="I21" s="230">
        <f>O21+S21+W21+AA21+AE21+AI21+AM21+AQ21+AU21</f>
        <v>22.287874528033758</v>
      </c>
      <c r="J21" s="85">
        <f>COUNTA(M21,Q21,U21,Y21,AC21,AG21,AK21,AO21,AS21)</f>
        <v>1</v>
      </c>
      <c r="K21" s="117">
        <f>SUM(AW21:BE21)</f>
        <v>22.287874528033758</v>
      </c>
      <c r="L21" s="137"/>
      <c r="M21" s="63"/>
      <c r="N21" s="84"/>
      <c r="O21" s="144"/>
      <c r="P21" s="122"/>
      <c r="Q21" s="63"/>
      <c r="R21" s="84"/>
      <c r="S21" s="144"/>
      <c r="T21" s="122"/>
      <c r="U21" s="63"/>
      <c r="V21" s="84"/>
      <c r="W21" s="144"/>
      <c r="X21" s="122"/>
      <c r="Y21" s="63"/>
      <c r="Z21" s="84"/>
      <c r="AA21" s="232"/>
      <c r="AB21" s="233"/>
      <c r="AC21" s="234"/>
      <c r="AD21" s="235"/>
      <c r="AE21" s="232"/>
      <c r="AF21" s="233"/>
      <c r="AG21" s="234" t="s">
        <v>244</v>
      </c>
      <c r="AH21" s="235">
        <v>9</v>
      </c>
      <c r="AI21" s="232">
        <v>22.287874528033758</v>
      </c>
      <c r="AJ21" s="233"/>
      <c r="AK21" s="234"/>
      <c r="AL21" s="235"/>
      <c r="AM21" s="232"/>
      <c r="AN21" s="233"/>
      <c r="AO21" s="234"/>
      <c r="AP21" s="235"/>
      <c r="AQ21" s="232"/>
      <c r="AR21" s="233"/>
      <c r="AS21" s="234"/>
      <c r="AT21" s="235"/>
      <c r="AU21" s="232"/>
      <c r="AW21" s="283">
        <v>0</v>
      </c>
      <c r="AX21" s="283">
        <v>0</v>
      </c>
      <c r="AY21" s="283">
        <v>0</v>
      </c>
      <c r="AZ21" s="283">
        <v>0</v>
      </c>
      <c r="BA21" s="283">
        <v>0</v>
      </c>
      <c r="BB21" s="283">
        <v>22.287874528033758</v>
      </c>
      <c r="BC21" s="283">
        <v>0</v>
      </c>
      <c r="BD21" s="283">
        <v>0</v>
      </c>
      <c r="BE21" s="283">
        <v>0</v>
      </c>
      <c r="BF21" s="319">
        <f>COUNTIF(AW21:BE21,0)</f>
        <v>8</v>
      </c>
      <c r="BG21" s="241"/>
      <c r="BH21" s="241"/>
      <c r="BI21" s="241"/>
      <c r="BJ21" s="241"/>
      <c r="BK21" s="241"/>
    </row>
    <row r="22" spans="1:63" s="67" customFormat="1" ht="12.75" customHeight="1" x14ac:dyDescent="0.2">
      <c r="A22" s="18">
        <v>16</v>
      </c>
      <c r="B22" s="236" t="s">
        <v>244</v>
      </c>
      <c r="C22" s="60" t="s">
        <v>673</v>
      </c>
      <c r="D22" s="19" t="s">
        <v>533</v>
      </c>
      <c r="E22" s="61" t="s">
        <v>674</v>
      </c>
      <c r="F22" s="62"/>
      <c r="G22" s="145">
        <f>O22+S22+W22</f>
        <v>20</v>
      </c>
      <c r="H22" s="230">
        <f>O22+S22+W22+AA22+AE22+AI22</f>
        <v>20</v>
      </c>
      <c r="I22" s="230">
        <f>O22+S22+W22+AA22+AE22+AI22+AM22+AQ22+AU22</f>
        <v>20</v>
      </c>
      <c r="J22" s="85">
        <f>COUNTA(M22,Q22,U22,Y22,AC22,AG22,AK22,AO22,AS22)</f>
        <v>1</v>
      </c>
      <c r="K22" s="117">
        <f>SUM(AW22:BE22)</f>
        <v>20</v>
      </c>
      <c r="L22" s="137"/>
      <c r="M22" s="63" t="s">
        <v>89</v>
      </c>
      <c r="N22" s="84">
        <v>5</v>
      </c>
      <c r="O22" s="144">
        <v>20</v>
      </c>
      <c r="P22" s="122"/>
      <c r="Q22" s="63"/>
      <c r="R22" s="84"/>
      <c r="S22" s="144"/>
      <c r="T22" s="122"/>
      <c r="U22" s="63"/>
      <c r="V22" s="84"/>
      <c r="W22" s="144"/>
      <c r="X22" s="122"/>
      <c r="Y22" s="63"/>
      <c r="Z22" s="84"/>
      <c r="AA22" s="232"/>
      <c r="AB22" s="233"/>
      <c r="AC22" s="234"/>
      <c r="AD22" s="235"/>
      <c r="AE22" s="232"/>
      <c r="AF22" s="233"/>
      <c r="AG22" s="234"/>
      <c r="AH22" s="235"/>
      <c r="AI22" s="232"/>
      <c r="AJ22" s="233"/>
      <c r="AK22" s="234"/>
      <c r="AL22" s="235"/>
      <c r="AM22" s="232"/>
      <c r="AN22" s="233"/>
      <c r="AO22" s="234"/>
      <c r="AP22" s="235"/>
      <c r="AQ22" s="232"/>
      <c r="AR22" s="233"/>
      <c r="AS22" s="234"/>
      <c r="AT22" s="235"/>
      <c r="AU22" s="232"/>
      <c r="AW22" s="283">
        <v>20</v>
      </c>
      <c r="AX22" s="283">
        <v>0</v>
      </c>
      <c r="AY22" s="283">
        <v>0</v>
      </c>
      <c r="AZ22" s="283">
        <v>0</v>
      </c>
      <c r="BA22" s="283">
        <v>0</v>
      </c>
      <c r="BB22" s="283">
        <v>0</v>
      </c>
      <c r="BC22" s="283">
        <v>0</v>
      </c>
      <c r="BD22" s="283">
        <v>0</v>
      </c>
      <c r="BE22" s="283">
        <v>0</v>
      </c>
      <c r="BF22" s="319">
        <f>COUNTIF(AW22:BE22,0)</f>
        <v>8</v>
      </c>
    </row>
    <row r="23" spans="1:63" s="67" customFormat="1" ht="12.75" customHeight="1" x14ac:dyDescent="0.2">
      <c r="A23" s="18">
        <v>1</v>
      </c>
      <c r="B23" s="237" t="s">
        <v>23</v>
      </c>
      <c r="C23" s="60" t="s">
        <v>202</v>
      </c>
      <c r="D23" s="19" t="s">
        <v>203</v>
      </c>
      <c r="E23" s="61" t="s">
        <v>235</v>
      </c>
      <c r="F23" s="62"/>
      <c r="G23" s="145">
        <f>O23+S23+W23</f>
        <v>412.43702938522875</v>
      </c>
      <c r="H23" s="230">
        <f>O23+S23+W23+AA23+AE23+AI23</f>
        <v>659.46774806582096</v>
      </c>
      <c r="I23" s="230">
        <f>O23+S23+W23+AA23+AE23+AI23+AM23+AQ23+AU23</f>
        <v>659.46774806582096</v>
      </c>
      <c r="J23" s="85">
        <f>COUNTA(M23,Q23,U23,Y23,AC23,AG23,AK23,AO23,AS23)</f>
        <v>5</v>
      </c>
      <c r="K23" s="323">
        <f>SUM(AW23:BE23)</f>
        <v>659.46774806582096</v>
      </c>
      <c r="L23" s="137"/>
      <c r="M23" s="63" t="s">
        <v>36</v>
      </c>
      <c r="N23" s="322">
        <v>2</v>
      </c>
      <c r="O23" s="144">
        <v>127.92722538380309</v>
      </c>
      <c r="P23" s="122"/>
      <c r="Q23" s="63" t="s">
        <v>23</v>
      </c>
      <c r="R23" s="322">
        <v>1</v>
      </c>
      <c r="S23" s="144">
        <v>142.25490200071283</v>
      </c>
      <c r="T23" s="122"/>
      <c r="U23" s="63" t="s">
        <v>23</v>
      </c>
      <c r="V23" s="322">
        <v>1</v>
      </c>
      <c r="W23" s="144">
        <v>142.25490200071283</v>
      </c>
      <c r="X23" s="122"/>
      <c r="Y23" s="63"/>
      <c r="Z23" s="84"/>
      <c r="AA23" s="232"/>
      <c r="AB23" s="233"/>
      <c r="AC23" s="234" t="s">
        <v>23</v>
      </c>
      <c r="AD23" s="235">
        <v>2</v>
      </c>
      <c r="AE23" s="232">
        <v>130.57422918584882</v>
      </c>
      <c r="AF23" s="233"/>
      <c r="AG23" s="234" t="s">
        <v>298</v>
      </c>
      <c r="AH23" s="235">
        <v>3</v>
      </c>
      <c r="AI23" s="232">
        <v>116.45648949474332</v>
      </c>
      <c r="AJ23" s="233"/>
      <c r="AK23" s="234"/>
      <c r="AL23" s="235"/>
      <c r="AM23" s="232"/>
      <c r="AN23" s="233"/>
      <c r="AO23" s="234"/>
      <c r="AP23" s="235"/>
      <c r="AQ23" s="232"/>
      <c r="AR23" s="233"/>
      <c r="AS23" s="234"/>
      <c r="AT23" s="235"/>
      <c r="AU23" s="232"/>
      <c r="AW23" s="283">
        <v>127.92722538380309</v>
      </c>
      <c r="AX23" s="283">
        <v>142.25490200071283</v>
      </c>
      <c r="AY23" s="283">
        <v>142.25490200071283</v>
      </c>
      <c r="AZ23" s="283">
        <v>0</v>
      </c>
      <c r="BA23" s="283">
        <v>130.57422918584882</v>
      </c>
      <c r="BB23" s="283">
        <v>116.45648949474332</v>
      </c>
      <c r="BC23" s="283">
        <v>0</v>
      </c>
      <c r="BD23" s="283">
        <v>0</v>
      </c>
      <c r="BE23" s="283">
        <v>0</v>
      </c>
      <c r="BF23" s="319">
        <f>COUNTIF(AW23:BE23,0)</f>
        <v>4</v>
      </c>
    </row>
    <row r="24" spans="1:63" s="67" customFormat="1" ht="12.75" customHeight="1" x14ac:dyDescent="0.2">
      <c r="A24" s="18">
        <v>2</v>
      </c>
      <c r="B24" s="237" t="s">
        <v>23</v>
      </c>
      <c r="C24" s="60" t="s">
        <v>295</v>
      </c>
      <c r="D24" s="19" t="s">
        <v>296</v>
      </c>
      <c r="E24" s="61" t="s">
        <v>297</v>
      </c>
      <c r="F24" s="62"/>
      <c r="G24" s="145">
        <f>O24+S24+W24</f>
        <v>0</v>
      </c>
      <c r="H24" s="230">
        <f>O24+S24+W24+AA24+AE24+AI24</f>
        <v>434.62454791418259</v>
      </c>
      <c r="I24" s="230">
        <f>O24+S24+W24+AA24+AE24+AI24+AM24+AQ24+AU24</f>
        <v>434.62454791418259</v>
      </c>
      <c r="J24" s="85">
        <f>COUNTA(M24,Q24,U24,Y24,AC24,AG24,AK24,AO24,AS24)</f>
        <v>3</v>
      </c>
      <c r="K24" s="117">
        <f>SUM(AW24:BE24)</f>
        <v>434.62454791418259</v>
      </c>
      <c r="L24" s="137"/>
      <c r="M24" s="63"/>
      <c r="N24" s="84"/>
      <c r="O24" s="144"/>
      <c r="P24" s="122"/>
      <c r="Q24" s="63"/>
      <c r="R24" s="84"/>
      <c r="S24" s="144"/>
      <c r="T24" s="122"/>
      <c r="U24" s="63"/>
      <c r="V24" s="84"/>
      <c r="W24" s="144"/>
      <c r="X24" s="122"/>
      <c r="Y24" s="63" t="s">
        <v>23</v>
      </c>
      <c r="Z24" s="84">
        <v>1</v>
      </c>
      <c r="AA24" s="232">
        <v>147.71212547196626</v>
      </c>
      <c r="AB24" s="233"/>
      <c r="AC24" s="234" t="s">
        <v>23</v>
      </c>
      <c r="AD24" s="235">
        <v>1</v>
      </c>
      <c r="AE24" s="232">
        <v>153.95906230238126</v>
      </c>
      <c r="AF24" s="233"/>
      <c r="AG24" s="234" t="s">
        <v>298</v>
      </c>
      <c r="AH24" s="235">
        <v>2</v>
      </c>
      <c r="AI24" s="232">
        <v>132.95336013983507</v>
      </c>
      <c r="AJ24" s="233"/>
      <c r="AK24" s="234"/>
      <c r="AL24" s="235"/>
      <c r="AM24" s="232"/>
      <c r="AN24" s="233"/>
      <c r="AO24" s="234"/>
      <c r="AP24" s="235"/>
      <c r="AQ24" s="232"/>
      <c r="AR24" s="233"/>
      <c r="AS24" s="234"/>
      <c r="AT24" s="235"/>
      <c r="AU24" s="232"/>
      <c r="AW24" s="283">
        <v>0</v>
      </c>
      <c r="AX24" s="283">
        <v>0</v>
      </c>
      <c r="AY24" s="283">
        <v>0</v>
      </c>
      <c r="AZ24" s="283">
        <v>147.71212547196626</v>
      </c>
      <c r="BA24" s="283">
        <v>153.95906230238126</v>
      </c>
      <c r="BB24" s="283">
        <v>132.95336013983507</v>
      </c>
      <c r="BC24" s="283">
        <v>0</v>
      </c>
      <c r="BD24" s="283">
        <v>0</v>
      </c>
      <c r="BE24" s="283">
        <v>0</v>
      </c>
      <c r="BF24" s="319">
        <f>COUNTIF(AW24:BE24,0)</f>
        <v>6</v>
      </c>
    </row>
    <row r="25" spans="1:63" s="67" customFormat="1" ht="12.75" customHeight="1" x14ac:dyDescent="0.2">
      <c r="A25" s="18">
        <v>3</v>
      </c>
      <c r="B25" s="237" t="s">
        <v>23</v>
      </c>
      <c r="C25" s="60" t="s">
        <v>299</v>
      </c>
      <c r="D25" s="19" t="s">
        <v>300</v>
      </c>
      <c r="E25" s="61" t="s">
        <v>677</v>
      </c>
      <c r="F25" s="62"/>
      <c r="G25" s="145">
        <f>O25+S25+W25</f>
        <v>94.693907418785869</v>
      </c>
      <c r="H25" s="230">
        <f>O25+S25+W25+AA25+AE25+AI25</f>
        <v>419.65919152548361</v>
      </c>
      <c r="I25" s="230">
        <f>O25+S25+W25+AA25+AE25+AI25+AM25+AQ25+AU25</f>
        <v>419.65919152548361</v>
      </c>
      <c r="J25" s="85">
        <f>COUNTA(M25,Q25,U25,Y25,AC25,AG25,AK25,AO25,AS25)</f>
        <v>4</v>
      </c>
      <c r="K25" s="323">
        <f>SUM(AW25:BE25)</f>
        <v>419.65919152548361</v>
      </c>
      <c r="L25" s="137"/>
      <c r="M25" s="63" t="s">
        <v>36</v>
      </c>
      <c r="N25" s="322">
        <v>4</v>
      </c>
      <c r="O25" s="144">
        <v>94.693907418785869</v>
      </c>
      <c r="P25" s="122"/>
      <c r="Q25" s="63"/>
      <c r="R25" s="84"/>
      <c r="S25" s="144"/>
      <c r="T25" s="122"/>
      <c r="U25" s="63"/>
      <c r="V25" s="84"/>
      <c r="W25" s="144"/>
      <c r="X25" s="122"/>
      <c r="Y25" s="63" t="s">
        <v>23</v>
      </c>
      <c r="Z25" s="84">
        <v>2</v>
      </c>
      <c r="AA25" s="232">
        <v>121.54951457765607</v>
      </c>
      <c r="AB25" s="233"/>
      <c r="AC25" s="234" t="s">
        <v>23</v>
      </c>
      <c r="AD25" s="235">
        <v>3</v>
      </c>
      <c r="AE25" s="232">
        <v>113.43633289973147</v>
      </c>
      <c r="AF25" s="233"/>
      <c r="AG25" s="234" t="s">
        <v>298</v>
      </c>
      <c r="AH25" s="235">
        <v>5</v>
      </c>
      <c r="AI25" s="232">
        <v>89.979436629310129</v>
      </c>
      <c r="AJ25" s="233"/>
      <c r="AK25" s="234"/>
      <c r="AL25" s="235"/>
      <c r="AM25" s="232"/>
      <c r="AN25" s="233"/>
      <c r="AO25" s="234"/>
      <c r="AP25" s="235"/>
      <c r="AQ25" s="232"/>
      <c r="AR25" s="233"/>
      <c r="AS25" s="234"/>
      <c r="AT25" s="235"/>
      <c r="AU25" s="232"/>
      <c r="AW25" s="283">
        <v>94.693907418785869</v>
      </c>
      <c r="AX25" s="283">
        <v>0</v>
      </c>
      <c r="AY25" s="283">
        <v>0</v>
      </c>
      <c r="AZ25" s="283">
        <v>121.54951457765607</v>
      </c>
      <c r="BA25" s="283">
        <v>113.43633289973147</v>
      </c>
      <c r="BB25" s="283">
        <v>89.979436629310129</v>
      </c>
      <c r="BC25" s="283">
        <v>0</v>
      </c>
      <c r="BD25" s="283">
        <v>0</v>
      </c>
      <c r="BE25" s="283">
        <v>0</v>
      </c>
      <c r="BF25" s="319">
        <f>COUNTIF(AW25:BE25,0)</f>
        <v>5</v>
      </c>
    </row>
    <row r="26" spans="1:63" s="67" customFormat="1" ht="12.75" customHeight="1" x14ac:dyDescent="0.2">
      <c r="A26" s="18">
        <v>4</v>
      </c>
      <c r="B26" s="237" t="s">
        <v>23</v>
      </c>
      <c r="C26" s="60" t="s">
        <v>113</v>
      </c>
      <c r="D26" s="19" t="s">
        <v>114</v>
      </c>
      <c r="E26" s="61" t="s">
        <v>115</v>
      </c>
      <c r="F26" s="62"/>
      <c r="G26" s="145">
        <f>O26+S26+W26</f>
        <v>152.06963425791125</v>
      </c>
      <c r="H26" s="230">
        <f>O26+S26+W26+AA26+AE26+AI26</f>
        <v>152.06963425791125</v>
      </c>
      <c r="I26" s="230">
        <f>O26+S26+W26+AA26+AE26+AI26+AM26+AQ26+AU26</f>
        <v>418.18059899460718</v>
      </c>
      <c r="J26" s="85">
        <f>COUNTA(M26,Q26,U26,Y26,AC26,AG26,AK26,AO26,AS26)</f>
        <v>3</v>
      </c>
      <c r="K26" s="323">
        <f>SUM(AW26:BE26)</f>
        <v>418.18059899460718</v>
      </c>
      <c r="L26" s="137"/>
      <c r="M26" s="63" t="s">
        <v>36</v>
      </c>
      <c r="N26" s="322">
        <v>1</v>
      </c>
      <c r="O26" s="144">
        <v>152.06963425791125</v>
      </c>
      <c r="P26" s="122"/>
      <c r="Q26" s="63"/>
      <c r="R26" s="84"/>
      <c r="S26" s="144"/>
      <c r="T26" s="122"/>
      <c r="U26" s="63"/>
      <c r="V26" s="84"/>
      <c r="W26" s="144"/>
      <c r="X26" s="122"/>
      <c r="Y26" s="63"/>
      <c r="Z26" s="84"/>
      <c r="AA26" s="232"/>
      <c r="AB26" s="233"/>
      <c r="AC26" s="234"/>
      <c r="AD26" s="235"/>
      <c r="AE26" s="232"/>
      <c r="AF26" s="233"/>
      <c r="AG26" s="234"/>
      <c r="AH26" s="235"/>
      <c r="AI26" s="232"/>
      <c r="AJ26" s="233"/>
      <c r="AK26" s="234" t="s">
        <v>982</v>
      </c>
      <c r="AL26" s="322">
        <v>1</v>
      </c>
      <c r="AM26" s="232">
        <v>123.85606273598313</v>
      </c>
      <c r="AN26" s="233"/>
      <c r="AO26" s="234" t="s">
        <v>23</v>
      </c>
      <c r="AP26" s="322">
        <v>1</v>
      </c>
      <c r="AQ26" s="232">
        <v>142.25490200071283</v>
      </c>
      <c r="AR26" s="233"/>
      <c r="AS26" s="234"/>
      <c r="AT26" s="235"/>
      <c r="AU26" s="232"/>
      <c r="AW26" s="283">
        <v>152.06963425791125</v>
      </c>
      <c r="AX26" s="283">
        <v>0</v>
      </c>
      <c r="AY26" s="283">
        <v>0</v>
      </c>
      <c r="AZ26" s="283">
        <v>0</v>
      </c>
      <c r="BA26" s="283">
        <v>0</v>
      </c>
      <c r="BB26" s="283">
        <v>0</v>
      </c>
      <c r="BC26" s="283">
        <v>123.85606273598313</v>
      </c>
      <c r="BD26" s="283">
        <v>142.25490200071283</v>
      </c>
      <c r="BE26" s="283">
        <v>0</v>
      </c>
      <c r="BF26" s="319">
        <f>COUNTIF(AW26:BE26,0)</f>
        <v>6</v>
      </c>
    </row>
    <row r="27" spans="1:63" s="67" customFormat="1" ht="12.75" customHeight="1" x14ac:dyDescent="0.2">
      <c r="A27" s="18">
        <v>5</v>
      </c>
      <c r="B27" s="237" t="s">
        <v>23</v>
      </c>
      <c r="C27" s="60" t="s">
        <v>184</v>
      </c>
      <c r="D27" s="19" t="s">
        <v>185</v>
      </c>
      <c r="E27" s="61" t="s">
        <v>63</v>
      </c>
      <c r="F27" s="62"/>
      <c r="G27" s="145">
        <f>O27+S27+W27</f>
        <v>99.897000433601875</v>
      </c>
      <c r="H27" s="230">
        <f>O27+S27+W27+AA27+AE27+AI27</f>
        <v>99.897000433601875</v>
      </c>
      <c r="I27" s="230">
        <f>O27+S27+W27+AA27+AE27+AI27+AM27+AQ27+AU27</f>
        <v>408.94870391593872</v>
      </c>
      <c r="J27" s="85">
        <f>COUNTA(M27,Q27,U27,Y27,AC27,AG27,AK27,AO27,AS27)</f>
        <v>4</v>
      </c>
      <c r="K27" s="323">
        <f>SUM(AW27:BE27)</f>
        <v>408.94870391593872</v>
      </c>
      <c r="L27" s="137"/>
      <c r="M27" s="63" t="s">
        <v>37</v>
      </c>
      <c r="N27" s="322">
        <v>2</v>
      </c>
      <c r="O27" s="144">
        <v>99.897000433601875</v>
      </c>
      <c r="P27" s="122"/>
      <c r="Q27" s="63"/>
      <c r="R27" s="84"/>
      <c r="S27" s="144"/>
      <c r="T27" s="122"/>
      <c r="U27" s="63"/>
      <c r="V27" s="84"/>
      <c r="W27" s="144"/>
      <c r="X27" s="122"/>
      <c r="Y27" s="63"/>
      <c r="Z27" s="84"/>
      <c r="AA27" s="232"/>
      <c r="AB27" s="233"/>
      <c r="AC27" s="234"/>
      <c r="AD27" s="235"/>
      <c r="AE27" s="232"/>
      <c r="AF27" s="233"/>
      <c r="AG27" s="234"/>
      <c r="AH27" s="235"/>
      <c r="AI27" s="232"/>
      <c r="AJ27" s="233"/>
      <c r="AK27" s="234" t="s">
        <v>23</v>
      </c>
      <c r="AL27" s="322">
        <v>1</v>
      </c>
      <c r="AM27" s="232">
        <v>134.94850021680094</v>
      </c>
      <c r="AN27" s="233"/>
      <c r="AO27" s="234" t="s">
        <v>23</v>
      </c>
      <c r="AP27" s="322">
        <v>3</v>
      </c>
      <c r="AQ27" s="232">
        <v>89.827410693301147</v>
      </c>
      <c r="AR27" s="233"/>
      <c r="AS27" s="234" t="s">
        <v>37</v>
      </c>
      <c r="AT27" s="235">
        <v>4</v>
      </c>
      <c r="AU27" s="232">
        <v>84.275792572234778</v>
      </c>
      <c r="AW27" s="283">
        <v>99.897000433601875</v>
      </c>
      <c r="AX27" s="283">
        <v>0</v>
      </c>
      <c r="AY27" s="283">
        <v>0</v>
      </c>
      <c r="AZ27" s="283">
        <v>0</v>
      </c>
      <c r="BA27" s="283">
        <v>0</v>
      </c>
      <c r="BB27" s="283">
        <v>0</v>
      </c>
      <c r="BC27" s="283">
        <v>134.94850021680094</v>
      </c>
      <c r="BD27" s="283">
        <v>89.827410693301147</v>
      </c>
      <c r="BE27" s="283">
        <v>84.275792572234778</v>
      </c>
      <c r="BF27" s="319">
        <f>COUNTIF(AW27:BE27,0)</f>
        <v>5</v>
      </c>
      <c r="BG27" s="241"/>
      <c r="BH27" s="241"/>
      <c r="BI27" s="241"/>
      <c r="BJ27" s="241"/>
      <c r="BK27" s="241"/>
    </row>
    <row r="28" spans="1:63" s="67" customFormat="1" ht="12.75" customHeight="1" x14ac:dyDescent="0.2">
      <c r="A28" s="18">
        <v>6</v>
      </c>
      <c r="B28" s="237" t="s">
        <v>23</v>
      </c>
      <c r="C28" s="60" t="s">
        <v>181</v>
      </c>
      <c r="D28" s="19" t="s">
        <v>182</v>
      </c>
      <c r="E28" s="61" t="s">
        <v>183</v>
      </c>
      <c r="F28" s="62"/>
      <c r="G28" s="145">
        <f>O28+S28+W28</f>
        <v>360.78387608039992</v>
      </c>
      <c r="H28" s="230">
        <f>O28+S28+W28+AA28+AE28+AI28</f>
        <v>360.78387608039992</v>
      </c>
      <c r="I28" s="230">
        <f>O28+S28+W28+AA28+AE28+AI28+AM28+AQ28+AU28</f>
        <v>360.78387608039992</v>
      </c>
      <c r="J28" s="85">
        <f>COUNTA(M28,Q28,U28,Y28,AC28,AG28,AK28,AO28,AS28)</f>
        <v>3</v>
      </c>
      <c r="K28" s="323">
        <f>SUM(AW28:BE28)</f>
        <v>360.78387608039992</v>
      </c>
      <c r="L28" s="137"/>
      <c r="M28" s="63" t="s">
        <v>37</v>
      </c>
      <c r="N28" s="322">
        <v>1</v>
      </c>
      <c r="O28" s="144">
        <v>134.94850021680094</v>
      </c>
      <c r="P28" s="122"/>
      <c r="Q28" s="63" t="s">
        <v>23</v>
      </c>
      <c r="R28" s="322">
        <v>2</v>
      </c>
      <c r="S28" s="144">
        <v>112.91768793179949</v>
      </c>
      <c r="T28" s="122"/>
      <c r="U28" s="63" t="s">
        <v>23</v>
      </c>
      <c r="V28" s="322">
        <v>2</v>
      </c>
      <c r="W28" s="144">
        <v>112.91768793179949</v>
      </c>
      <c r="X28" s="122"/>
      <c r="Y28" s="63"/>
      <c r="Z28" s="84"/>
      <c r="AA28" s="232"/>
      <c r="AB28" s="233"/>
      <c r="AC28" s="234"/>
      <c r="AD28" s="235"/>
      <c r="AE28" s="232"/>
      <c r="AF28" s="233"/>
      <c r="AG28" s="234"/>
      <c r="AH28" s="235"/>
      <c r="AI28" s="232"/>
      <c r="AJ28" s="233"/>
      <c r="AK28" s="234"/>
      <c r="AL28" s="235"/>
      <c r="AM28" s="232"/>
      <c r="AN28" s="233"/>
      <c r="AO28" s="234"/>
      <c r="AP28" s="235"/>
      <c r="AQ28" s="232"/>
      <c r="AR28" s="233"/>
      <c r="AS28" s="234"/>
      <c r="AT28" s="235"/>
      <c r="AU28" s="232"/>
      <c r="AW28" s="283">
        <v>134.94850021680094</v>
      </c>
      <c r="AX28" s="283">
        <v>112.91768793179949</v>
      </c>
      <c r="AY28" s="283">
        <v>112.91768793179949</v>
      </c>
      <c r="AZ28" s="283">
        <v>0</v>
      </c>
      <c r="BA28" s="283">
        <v>0</v>
      </c>
      <c r="BB28" s="283">
        <v>0</v>
      </c>
      <c r="BC28" s="283">
        <v>0</v>
      </c>
      <c r="BD28" s="283">
        <v>0</v>
      </c>
      <c r="BE28" s="283">
        <v>0</v>
      </c>
      <c r="BF28" s="319">
        <f>COUNTIF(AW28:BE28,0)</f>
        <v>6</v>
      </c>
      <c r="BG28" s="241"/>
      <c r="BH28" s="241"/>
      <c r="BI28" s="241"/>
      <c r="BJ28" s="241"/>
      <c r="BK28" s="241"/>
    </row>
    <row r="29" spans="1:63" s="67" customFormat="1" ht="12.75" customHeight="1" x14ac:dyDescent="0.2">
      <c r="A29" s="18">
        <v>7</v>
      </c>
      <c r="B29" s="237" t="s">
        <v>23</v>
      </c>
      <c r="C29" s="60" t="s">
        <v>123</v>
      </c>
      <c r="D29" s="19" t="s">
        <v>42</v>
      </c>
      <c r="E29" s="61" t="s">
        <v>79</v>
      </c>
      <c r="F29" s="62"/>
      <c r="G29" s="145">
        <f>O29+S29+W29</f>
        <v>110.03175334010996</v>
      </c>
      <c r="H29" s="230">
        <f>O29+S29+W29+AA29+AE29+AI29</f>
        <v>110.03175334010996</v>
      </c>
      <c r="I29" s="230">
        <f>O29+S29+W29+AA29+AE29+AI29+AM29+AQ29+AU29</f>
        <v>344.4989558495655</v>
      </c>
      <c r="J29" s="85">
        <f>COUNTA(M29,Q29,U29,Y29,AC29,AG29,AK29,AO29,AS29)</f>
        <v>3</v>
      </c>
      <c r="K29" s="117">
        <f>SUM(AW29:BE29)</f>
        <v>344.4989558495655</v>
      </c>
      <c r="L29" s="137"/>
      <c r="M29" s="63" t="s">
        <v>36</v>
      </c>
      <c r="N29" s="322">
        <v>3</v>
      </c>
      <c r="O29" s="144">
        <v>110.03175334010996</v>
      </c>
      <c r="P29" s="122"/>
      <c r="Q29" s="63"/>
      <c r="R29" s="84"/>
      <c r="S29" s="144"/>
      <c r="T29" s="122"/>
      <c r="U29" s="63"/>
      <c r="V29" s="84"/>
      <c r="W29" s="144"/>
      <c r="X29" s="122"/>
      <c r="Y29" s="63"/>
      <c r="Z29" s="84"/>
      <c r="AA29" s="232"/>
      <c r="AB29" s="233"/>
      <c r="AC29" s="234"/>
      <c r="AD29" s="235"/>
      <c r="AE29" s="232"/>
      <c r="AF29" s="233"/>
      <c r="AG29" s="234"/>
      <c r="AH29" s="235"/>
      <c r="AI29" s="232"/>
      <c r="AJ29" s="233"/>
      <c r="AK29" s="234"/>
      <c r="AL29" s="235"/>
      <c r="AM29" s="232"/>
      <c r="AN29" s="233"/>
      <c r="AO29" s="234" t="s">
        <v>23</v>
      </c>
      <c r="AP29" s="322">
        <v>2</v>
      </c>
      <c r="AQ29" s="232">
        <v>112.91768793179949</v>
      </c>
      <c r="AR29" s="233"/>
      <c r="AS29" s="234" t="s">
        <v>37</v>
      </c>
      <c r="AT29" s="235">
        <v>2</v>
      </c>
      <c r="AU29" s="232">
        <v>121.54951457765607</v>
      </c>
      <c r="AW29" s="283">
        <v>110.03175334010996</v>
      </c>
      <c r="AX29" s="283">
        <v>0</v>
      </c>
      <c r="AY29" s="283">
        <v>0</v>
      </c>
      <c r="AZ29" s="283">
        <v>0</v>
      </c>
      <c r="BA29" s="283">
        <v>0</v>
      </c>
      <c r="BB29" s="283">
        <v>0</v>
      </c>
      <c r="BC29" s="283">
        <v>0</v>
      </c>
      <c r="BD29" s="283">
        <v>112.91768793179949</v>
      </c>
      <c r="BE29" s="283">
        <v>121.54951457765607</v>
      </c>
      <c r="BF29" s="319">
        <f>COUNTIF(AW29:BE29,0)</f>
        <v>6</v>
      </c>
      <c r="BG29" s="241"/>
      <c r="BH29" s="241"/>
      <c r="BI29" s="241"/>
      <c r="BJ29" s="241"/>
      <c r="BK29" s="241"/>
    </row>
    <row r="30" spans="1:63" s="67" customFormat="1" ht="12.75" customHeight="1" x14ac:dyDescent="0.2">
      <c r="A30" s="18">
        <v>8</v>
      </c>
      <c r="B30" s="237" t="s">
        <v>23</v>
      </c>
      <c r="C30" s="60" t="s">
        <v>136</v>
      </c>
      <c r="D30" s="19" t="s">
        <v>47</v>
      </c>
      <c r="E30" s="61" t="s">
        <v>65</v>
      </c>
      <c r="F30" s="62"/>
      <c r="G30" s="145">
        <f>O30+S30+W30</f>
        <v>44.845500650402819</v>
      </c>
      <c r="H30" s="230">
        <f>O30+S30+W30+AA30+AE30+AI30</f>
        <v>44.845500650402819</v>
      </c>
      <c r="I30" s="230">
        <f>O30+S30+W30+AA30+AE30+AI30+AM30+AQ30+AU30</f>
        <v>292.45462655597095</v>
      </c>
      <c r="J30" s="85">
        <f>COUNTA(M30,Q30,U30,Y30,AC30,AG30,AK30,AO30,AS30)</f>
        <v>3</v>
      </c>
      <c r="K30" s="117">
        <f>SUM(AW30:BE30)</f>
        <v>292.45462655597095</v>
      </c>
      <c r="L30" s="137"/>
      <c r="M30" s="63" t="s">
        <v>37</v>
      </c>
      <c r="N30" s="322">
        <v>4</v>
      </c>
      <c r="O30" s="144">
        <v>44.845500650402819</v>
      </c>
      <c r="P30" s="122"/>
      <c r="Q30" s="63"/>
      <c r="R30" s="84"/>
      <c r="S30" s="144"/>
      <c r="T30" s="122"/>
      <c r="U30" s="63"/>
      <c r="V30" s="84"/>
      <c r="W30" s="144"/>
      <c r="X30" s="122"/>
      <c r="Y30" s="63"/>
      <c r="Z30" s="84"/>
      <c r="AA30" s="232"/>
      <c r="AB30" s="233"/>
      <c r="AC30" s="234"/>
      <c r="AD30" s="235"/>
      <c r="AE30" s="232"/>
      <c r="AF30" s="233"/>
      <c r="AG30" s="234"/>
      <c r="AH30" s="235"/>
      <c r="AI30" s="232"/>
      <c r="AJ30" s="233"/>
      <c r="AK30" s="234"/>
      <c r="AL30" s="235"/>
      <c r="AM30" s="232"/>
      <c r="AN30" s="233"/>
      <c r="AO30" s="234" t="s">
        <v>1016</v>
      </c>
      <c r="AP30" s="322">
        <v>2</v>
      </c>
      <c r="AQ30" s="232">
        <v>99.897000433601875</v>
      </c>
      <c r="AR30" s="233"/>
      <c r="AS30" s="234" t="s">
        <v>37</v>
      </c>
      <c r="AT30" s="235">
        <v>1</v>
      </c>
      <c r="AU30" s="232">
        <v>147.71212547196626</v>
      </c>
      <c r="AW30" s="283">
        <v>44.845500650402819</v>
      </c>
      <c r="AX30" s="283">
        <v>0</v>
      </c>
      <c r="AY30" s="283">
        <v>0</v>
      </c>
      <c r="AZ30" s="283">
        <v>0</v>
      </c>
      <c r="BA30" s="283">
        <v>0</v>
      </c>
      <c r="BB30" s="283">
        <v>0</v>
      </c>
      <c r="BC30" s="283">
        <v>0</v>
      </c>
      <c r="BD30" s="283">
        <v>99.897000433601875</v>
      </c>
      <c r="BE30" s="283">
        <v>147.71212547196626</v>
      </c>
      <c r="BF30" s="319">
        <f>COUNTIF(AW30:BE30,0)</f>
        <v>6</v>
      </c>
      <c r="BG30" s="241"/>
      <c r="BH30" s="241"/>
      <c r="BI30" s="241"/>
      <c r="BJ30" s="241"/>
      <c r="BK30" s="241"/>
    </row>
    <row r="31" spans="1:63" s="67" customFormat="1" ht="12.75" customHeight="1" x14ac:dyDescent="0.2">
      <c r="A31" s="18">
        <v>9</v>
      </c>
      <c r="B31" s="237" t="s">
        <v>23</v>
      </c>
      <c r="C31" s="60" t="s">
        <v>520</v>
      </c>
      <c r="D31" s="19" t="s">
        <v>574</v>
      </c>
      <c r="E31" s="61" t="s">
        <v>605</v>
      </c>
      <c r="F31" s="62"/>
      <c r="G31" s="145">
        <f>O31+S31+W31</f>
        <v>31.630236058672281</v>
      </c>
      <c r="H31" s="230">
        <f>O31+S31+W31+AA31+AE31+AI31</f>
        <v>31.630236058672281</v>
      </c>
      <c r="I31" s="230">
        <f>O31+S31+W31+AA31+AE31+AI31+AM31+AQ31+AU31</f>
        <v>288.21257678923411</v>
      </c>
      <c r="J31" s="85">
        <f>COUNTA(M31,Q31,U31,Y31,AC31,AG31,AK31,AO31,AS31)</f>
        <v>4</v>
      </c>
      <c r="K31" s="323">
        <f>SUM(AW31:BE31)</f>
        <v>288.21257678923411</v>
      </c>
      <c r="L31" s="137"/>
      <c r="M31" s="63" t="s">
        <v>36</v>
      </c>
      <c r="N31" s="322">
        <v>9</v>
      </c>
      <c r="O31" s="144">
        <v>31.630236058672281</v>
      </c>
      <c r="P31" s="122"/>
      <c r="Q31" s="63"/>
      <c r="R31" s="84"/>
      <c r="S31" s="144"/>
      <c r="T31" s="122"/>
      <c r="U31" s="63"/>
      <c r="V31" s="84"/>
      <c r="W31" s="144"/>
      <c r="X31" s="122"/>
      <c r="Y31" s="63"/>
      <c r="Z31" s="84"/>
      <c r="AA31" s="232"/>
      <c r="AB31" s="233"/>
      <c r="AC31" s="234"/>
      <c r="AD31" s="235"/>
      <c r="AE31" s="232"/>
      <c r="AF31" s="233"/>
      <c r="AG31" s="234"/>
      <c r="AH31" s="235"/>
      <c r="AI31" s="232"/>
      <c r="AJ31" s="233"/>
      <c r="AK31" s="234" t="s">
        <v>23</v>
      </c>
      <c r="AL31" s="322">
        <v>5</v>
      </c>
      <c r="AM31" s="232">
        <v>20</v>
      </c>
      <c r="AN31" s="233"/>
      <c r="AO31" s="234" t="s">
        <v>1016</v>
      </c>
      <c r="AP31" s="322">
        <v>1</v>
      </c>
      <c r="AQ31" s="232">
        <v>134.94850021680094</v>
      </c>
      <c r="AR31" s="233"/>
      <c r="AS31" s="234" t="s">
        <v>37</v>
      </c>
      <c r="AT31" s="235">
        <v>3</v>
      </c>
      <c r="AU31" s="232">
        <v>101.6338405137609</v>
      </c>
      <c r="AW31" s="283">
        <v>31.630236058672281</v>
      </c>
      <c r="AX31" s="283">
        <v>0</v>
      </c>
      <c r="AY31" s="283">
        <v>0</v>
      </c>
      <c r="AZ31" s="283">
        <v>0</v>
      </c>
      <c r="BA31" s="283">
        <v>0</v>
      </c>
      <c r="BB31" s="283">
        <v>0</v>
      </c>
      <c r="BC31" s="283">
        <v>20</v>
      </c>
      <c r="BD31" s="283">
        <v>134.94850021680094</v>
      </c>
      <c r="BE31" s="283">
        <v>101.6338405137609</v>
      </c>
      <c r="BF31" s="319">
        <f>COUNTIF(AW31:BE31,0)</f>
        <v>5</v>
      </c>
    </row>
    <row r="32" spans="1:63" s="67" customFormat="1" ht="12.75" customHeight="1" x14ac:dyDescent="0.2">
      <c r="A32" s="18">
        <v>10</v>
      </c>
      <c r="B32" s="237" t="s">
        <v>23</v>
      </c>
      <c r="C32" s="60" t="s">
        <v>360</v>
      </c>
      <c r="D32" s="19" t="s">
        <v>792</v>
      </c>
      <c r="E32" s="61" t="s">
        <v>361</v>
      </c>
      <c r="F32" s="62"/>
      <c r="G32" s="145">
        <f>O32+S32+W32</f>
        <v>0</v>
      </c>
      <c r="H32" s="230">
        <f>O32+S32+W32+AA32+AE32+AI32</f>
        <v>278.8179698843652</v>
      </c>
      <c r="I32" s="230">
        <f>O32+S32+W32+AA32+AE32+AI32+AM32+AQ32+AU32</f>
        <v>278.8179698843652</v>
      </c>
      <c r="J32" s="85">
        <f>COUNTA(M32,Q32,U32,Y32,AC32,AG32,AK32,AO32,AS32)</f>
        <v>3</v>
      </c>
      <c r="K32" s="117">
        <f>SUM(AW32:BE32)</f>
        <v>278.8179698843652</v>
      </c>
      <c r="L32" s="137"/>
      <c r="M32" s="63"/>
      <c r="N32" s="84"/>
      <c r="O32" s="144"/>
      <c r="P32" s="122"/>
      <c r="Q32" s="63"/>
      <c r="R32" s="84"/>
      <c r="S32" s="144"/>
      <c r="T32" s="122"/>
      <c r="U32" s="63"/>
      <c r="V32" s="84"/>
      <c r="W32" s="144"/>
      <c r="X32" s="122"/>
      <c r="Y32" s="63" t="s">
        <v>23</v>
      </c>
      <c r="Z32" s="84">
        <v>3</v>
      </c>
      <c r="AA32" s="232">
        <v>101.6338405137609</v>
      </c>
      <c r="AB32" s="233"/>
      <c r="AC32" s="234" t="s">
        <v>23</v>
      </c>
      <c r="AD32" s="235">
        <v>4</v>
      </c>
      <c r="AE32" s="232">
        <v>98.85606273598313</v>
      </c>
      <c r="AF32" s="233"/>
      <c r="AG32" s="234" t="s">
        <v>298</v>
      </c>
      <c r="AH32" s="235">
        <v>6</v>
      </c>
      <c r="AI32" s="232">
        <v>78.328066634621194</v>
      </c>
      <c r="AJ32" s="233"/>
      <c r="AK32" s="234"/>
      <c r="AL32" s="235"/>
      <c r="AM32" s="232"/>
      <c r="AN32" s="233"/>
      <c r="AO32" s="234"/>
      <c r="AP32" s="235"/>
      <c r="AQ32" s="232"/>
      <c r="AR32" s="233"/>
      <c r="AS32" s="234"/>
      <c r="AT32" s="235"/>
      <c r="AU32" s="232"/>
      <c r="AW32" s="283">
        <v>0</v>
      </c>
      <c r="AX32" s="283">
        <v>0</v>
      </c>
      <c r="AY32" s="283">
        <v>0</v>
      </c>
      <c r="AZ32" s="283">
        <v>101.6338405137609</v>
      </c>
      <c r="BA32" s="283">
        <v>98.85606273598313</v>
      </c>
      <c r="BB32" s="283">
        <v>78.328066634621194</v>
      </c>
      <c r="BC32" s="283">
        <v>0</v>
      </c>
      <c r="BD32" s="283">
        <v>0</v>
      </c>
      <c r="BE32" s="283">
        <v>0</v>
      </c>
      <c r="BF32" s="319">
        <f>COUNTIF(AW32:BE32,0)</f>
        <v>6</v>
      </c>
      <c r="BG32" s="241"/>
      <c r="BH32" s="241"/>
      <c r="BI32" s="241"/>
      <c r="BJ32" s="241"/>
      <c r="BK32" s="241"/>
    </row>
    <row r="33" spans="1:63" s="67" customFormat="1" ht="12.75" customHeight="1" x14ac:dyDescent="0.2">
      <c r="A33" s="18">
        <v>11</v>
      </c>
      <c r="B33" s="237" t="s">
        <v>23</v>
      </c>
      <c r="C33" s="60" t="s">
        <v>241</v>
      </c>
      <c r="D33" s="19" t="s">
        <v>242</v>
      </c>
      <c r="E33" s="61" t="s">
        <v>231</v>
      </c>
      <c r="F33" s="62"/>
      <c r="G33" s="145">
        <f>O33+S33+W33</f>
        <v>139.9909553343559</v>
      </c>
      <c r="H33" s="230">
        <f>O33+S33+W33+AA33+AE33+AI33</f>
        <v>139.9909553343559</v>
      </c>
      <c r="I33" s="230">
        <f>O33+S33+W33+AA33+AE33+AI33+AM33+AQ33+AU33</f>
        <v>239.88795576795778</v>
      </c>
      <c r="J33" s="85">
        <f>COUNTA(M33,Q33,U33,Y33,AC33,AG33,AK33,AO33,AS33)</f>
        <v>3</v>
      </c>
      <c r="K33" s="117">
        <f>SUM(AW33:BE33)</f>
        <v>239.88795576795778</v>
      </c>
      <c r="L33" s="137"/>
      <c r="M33" s="63"/>
      <c r="N33" s="84"/>
      <c r="O33" s="144"/>
      <c r="P33" s="122"/>
      <c r="Q33" s="63" t="s">
        <v>23</v>
      </c>
      <c r="R33" s="322">
        <v>5</v>
      </c>
      <c r="S33" s="144">
        <v>50.163544641054756</v>
      </c>
      <c r="T33" s="122"/>
      <c r="U33" s="63" t="s">
        <v>23</v>
      </c>
      <c r="V33" s="322">
        <v>3</v>
      </c>
      <c r="W33" s="144">
        <v>89.827410693301147</v>
      </c>
      <c r="X33" s="122"/>
      <c r="Y33" s="63"/>
      <c r="Z33" s="84"/>
      <c r="AA33" s="232"/>
      <c r="AB33" s="233"/>
      <c r="AC33" s="234"/>
      <c r="AD33" s="235"/>
      <c r="AE33" s="232"/>
      <c r="AF33" s="233"/>
      <c r="AG33" s="234"/>
      <c r="AH33" s="235"/>
      <c r="AI33" s="232"/>
      <c r="AJ33" s="233"/>
      <c r="AK33" s="234" t="s">
        <v>23</v>
      </c>
      <c r="AL33" s="322">
        <v>2</v>
      </c>
      <c r="AM33" s="232">
        <v>99.897000433601875</v>
      </c>
      <c r="AN33" s="233"/>
      <c r="AO33" s="234"/>
      <c r="AP33" s="235"/>
      <c r="AQ33" s="232"/>
      <c r="AR33" s="233"/>
      <c r="AS33" s="234"/>
      <c r="AT33" s="235"/>
      <c r="AU33" s="232"/>
      <c r="AW33" s="283">
        <v>0</v>
      </c>
      <c r="AX33" s="283">
        <v>50.163544641054756</v>
      </c>
      <c r="AY33" s="283">
        <v>89.827410693301147</v>
      </c>
      <c r="AZ33" s="283">
        <v>0</v>
      </c>
      <c r="BA33" s="283">
        <v>0</v>
      </c>
      <c r="BB33" s="283">
        <v>0</v>
      </c>
      <c r="BC33" s="283">
        <v>99.897000433601875</v>
      </c>
      <c r="BD33" s="283">
        <v>0</v>
      </c>
      <c r="BE33" s="283">
        <v>0</v>
      </c>
      <c r="BF33" s="319">
        <f>COUNTIF(AW33:BE33,0)</f>
        <v>6</v>
      </c>
      <c r="BG33" s="241"/>
      <c r="BH33" s="241"/>
      <c r="BI33" s="241"/>
      <c r="BJ33" s="241"/>
      <c r="BK33" s="241"/>
    </row>
    <row r="34" spans="1:63" s="67" customFormat="1" ht="12.75" customHeight="1" x14ac:dyDescent="0.2">
      <c r="A34" s="18">
        <v>12</v>
      </c>
      <c r="B34" s="237" t="s">
        <v>23</v>
      </c>
      <c r="C34" s="60" t="s">
        <v>356</v>
      </c>
      <c r="D34" s="19" t="s">
        <v>302</v>
      </c>
      <c r="E34" s="61" t="s">
        <v>303</v>
      </c>
      <c r="F34" s="62"/>
      <c r="G34" s="145">
        <f>O34+S34+W34</f>
        <v>0</v>
      </c>
      <c r="H34" s="230">
        <f>O34+S34+W34+AA34+AE34+AI34</f>
        <v>208.99243338803609</v>
      </c>
      <c r="I34" s="230">
        <f>O34+S34+W34+AA34+AE34+AI34+AM34+AQ34+AU34</f>
        <v>208.99243338803609</v>
      </c>
      <c r="J34" s="85">
        <f>COUNTA(M34,Q34,U34,Y34,AC34,AG34,AK34,AO34,AS34)</f>
        <v>3</v>
      </c>
      <c r="K34" s="117">
        <f>SUM(AW34:BE34)</f>
        <v>208.99243338803609</v>
      </c>
      <c r="L34" s="137"/>
      <c r="M34" s="63"/>
      <c r="N34" s="84"/>
      <c r="O34" s="144"/>
      <c r="P34" s="122"/>
      <c r="Q34" s="63"/>
      <c r="R34" s="84"/>
      <c r="S34" s="144"/>
      <c r="T34" s="122"/>
      <c r="U34" s="63"/>
      <c r="V34" s="84"/>
      <c r="W34" s="144"/>
      <c r="X34" s="122"/>
      <c r="Y34" s="63" t="s">
        <v>23</v>
      </c>
      <c r="Z34" s="84">
        <v>5</v>
      </c>
      <c r="AA34" s="232">
        <v>68.319180810720866</v>
      </c>
      <c r="AB34" s="233"/>
      <c r="AC34" s="234" t="s">
        <v>23</v>
      </c>
      <c r="AD34" s="235">
        <v>6</v>
      </c>
      <c r="AE34" s="232">
        <v>73.384833116532391</v>
      </c>
      <c r="AF34" s="233"/>
      <c r="AG34" s="234" t="s">
        <v>298</v>
      </c>
      <c r="AH34" s="235">
        <v>7</v>
      </c>
      <c r="AI34" s="232">
        <v>67.288419460782848</v>
      </c>
      <c r="AJ34" s="233"/>
      <c r="AK34" s="234"/>
      <c r="AL34" s="235"/>
      <c r="AM34" s="232"/>
      <c r="AN34" s="233"/>
      <c r="AO34" s="234"/>
      <c r="AP34" s="235"/>
      <c r="AQ34" s="232"/>
      <c r="AR34" s="233"/>
      <c r="AS34" s="234"/>
      <c r="AT34" s="235"/>
      <c r="AU34" s="232"/>
      <c r="AW34" s="283">
        <v>0</v>
      </c>
      <c r="AX34" s="283">
        <v>0</v>
      </c>
      <c r="AY34" s="283">
        <v>0</v>
      </c>
      <c r="AZ34" s="283">
        <v>68.319180810720866</v>
      </c>
      <c r="BA34" s="283">
        <v>73.384833116532391</v>
      </c>
      <c r="BB34" s="283">
        <v>67.288419460782848</v>
      </c>
      <c r="BC34" s="283">
        <v>0</v>
      </c>
      <c r="BD34" s="283">
        <v>0</v>
      </c>
      <c r="BE34" s="283">
        <v>0</v>
      </c>
      <c r="BF34" s="319">
        <f>COUNTIF(AW34:BE34,0)</f>
        <v>6</v>
      </c>
      <c r="BG34" s="241"/>
      <c r="BH34" s="241"/>
      <c r="BI34" s="241"/>
      <c r="BJ34" s="241"/>
      <c r="BK34" s="241"/>
    </row>
    <row r="35" spans="1:63" s="67" customFormat="1" ht="12.75" customHeight="1" x14ac:dyDescent="0.2">
      <c r="A35" s="18">
        <v>13</v>
      </c>
      <c r="B35" s="237" t="s">
        <v>23</v>
      </c>
      <c r="C35" s="60" t="s">
        <v>71</v>
      </c>
      <c r="D35" s="19" t="s">
        <v>48</v>
      </c>
      <c r="E35" s="61" t="s">
        <v>137</v>
      </c>
      <c r="F35" s="62"/>
      <c r="G35" s="145">
        <f>O35+S35+W35</f>
        <v>80.75749767747395</v>
      </c>
      <c r="H35" s="230">
        <f>O35+S35+W35+AA35+AE35+AI35</f>
        <v>80.75749767747395</v>
      </c>
      <c r="I35" s="230">
        <f>O35+S35+W35+AA35+AE35+AI35+AM35+AQ35+AU35</f>
        <v>206.39227193797942</v>
      </c>
      <c r="J35" s="85">
        <f>COUNTA(M35,Q35,U35,Y35,AC35,AG35,AK35,AO35,AS35)</f>
        <v>3</v>
      </c>
      <c r="K35" s="323">
        <f>SUM(AW35:BE35)</f>
        <v>206.39227193797942</v>
      </c>
      <c r="L35" s="137"/>
      <c r="M35" s="63" t="s">
        <v>36</v>
      </c>
      <c r="N35" s="322">
        <v>5</v>
      </c>
      <c r="O35" s="144">
        <v>80.75749767747395</v>
      </c>
      <c r="P35" s="122"/>
      <c r="Q35" s="63"/>
      <c r="R35" s="84"/>
      <c r="S35" s="144"/>
      <c r="T35" s="122"/>
      <c r="U35" s="63"/>
      <c r="V35" s="84"/>
      <c r="W35" s="144"/>
      <c r="X35" s="122"/>
      <c r="Y35" s="63"/>
      <c r="Z35" s="84"/>
      <c r="AA35" s="232"/>
      <c r="AB35" s="233"/>
      <c r="AC35" s="234"/>
      <c r="AD35" s="235"/>
      <c r="AE35" s="232"/>
      <c r="AF35" s="233"/>
      <c r="AG35" s="234"/>
      <c r="AH35" s="235"/>
      <c r="AI35" s="232"/>
      <c r="AJ35" s="233"/>
      <c r="AK35" s="234" t="s">
        <v>982</v>
      </c>
      <c r="AL35" s="322">
        <v>2</v>
      </c>
      <c r="AM35" s="232">
        <v>75.471229619450725</v>
      </c>
      <c r="AN35" s="233"/>
      <c r="AO35" s="234" t="s">
        <v>23</v>
      </c>
      <c r="AP35" s="322">
        <v>5</v>
      </c>
      <c r="AQ35" s="232">
        <v>50.163544641054756</v>
      </c>
      <c r="AR35" s="233"/>
      <c r="AS35" s="234"/>
      <c r="AT35" s="235"/>
      <c r="AU35" s="232"/>
      <c r="AW35" s="283">
        <v>80.75749767747395</v>
      </c>
      <c r="AX35" s="283">
        <v>0</v>
      </c>
      <c r="AY35" s="283">
        <v>0</v>
      </c>
      <c r="AZ35" s="283">
        <v>0</v>
      </c>
      <c r="BA35" s="283">
        <v>0</v>
      </c>
      <c r="BB35" s="283">
        <v>0</v>
      </c>
      <c r="BC35" s="283">
        <v>75.471229619450725</v>
      </c>
      <c r="BD35" s="283">
        <v>50.163544641054756</v>
      </c>
      <c r="BE35" s="283">
        <v>0</v>
      </c>
      <c r="BF35" s="319">
        <f>COUNTIF(AW35:BE35,0)</f>
        <v>6</v>
      </c>
      <c r="BG35" s="241"/>
      <c r="BH35" s="241"/>
      <c r="BI35" s="241"/>
      <c r="BJ35" s="241"/>
      <c r="BK35" s="241"/>
    </row>
    <row r="36" spans="1:63" s="67" customFormat="1" ht="12.75" customHeight="1" x14ac:dyDescent="0.2">
      <c r="A36" s="18">
        <v>14</v>
      </c>
      <c r="B36" s="237" t="s">
        <v>23</v>
      </c>
      <c r="C36" s="60" t="s">
        <v>125</v>
      </c>
      <c r="D36" s="19" t="s">
        <v>1672</v>
      </c>
      <c r="E36" s="61" t="s">
        <v>739</v>
      </c>
      <c r="F36" s="62"/>
      <c r="G36" s="145">
        <f>O36+S36+W36</f>
        <v>112.91768793179949</v>
      </c>
      <c r="H36" s="230">
        <f>O36+S36+W36+AA36+AE36+AI36</f>
        <v>112.91768793179949</v>
      </c>
      <c r="I36" s="230">
        <f>O36+S36+W36+AA36+AE36+AI36+AM36+AQ36+AU36</f>
        <v>184.0101254126173</v>
      </c>
      <c r="J36" s="85">
        <f>COUNTA(M36,Q36,U36,Y36,AC36,AG36,AK36,AO36,AS36)</f>
        <v>2</v>
      </c>
      <c r="K36" s="117">
        <f>SUM(AW36:BE36)</f>
        <v>184.0101254126173</v>
      </c>
      <c r="L36" s="137"/>
      <c r="M36" s="63"/>
      <c r="N36" s="84"/>
      <c r="O36" s="144"/>
      <c r="P36" s="122"/>
      <c r="Q36" s="63" t="s">
        <v>737</v>
      </c>
      <c r="R36" s="322">
        <v>2</v>
      </c>
      <c r="S36" s="144">
        <v>112.91768793179949</v>
      </c>
      <c r="T36" s="122"/>
      <c r="U36" s="63"/>
      <c r="V36" s="84"/>
      <c r="W36" s="144"/>
      <c r="X36" s="122"/>
      <c r="Y36" s="63"/>
      <c r="Z36" s="84"/>
      <c r="AA36" s="232"/>
      <c r="AB36" s="233"/>
      <c r="AC36" s="234"/>
      <c r="AD36" s="235"/>
      <c r="AE36" s="232"/>
      <c r="AF36" s="233"/>
      <c r="AG36" s="234"/>
      <c r="AH36" s="235"/>
      <c r="AI36" s="232"/>
      <c r="AJ36" s="233"/>
      <c r="AK36" s="234"/>
      <c r="AL36" s="235"/>
      <c r="AM36" s="232"/>
      <c r="AN36" s="233"/>
      <c r="AO36" s="234" t="s">
        <v>1016</v>
      </c>
      <c r="AP36" s="322">
        <v>3</v>
      </c>
      <c r="AQ36" s="232">
        <v>71.092437480817821</v>
      </c>
      <c r="AR36" s="233"/>
      <c r="AS36" s="234"/>
      <c r="AT36" s="235"/>
      <c r="AU36" s="232"/>
      <c r="AW36" s="283">
        <v>0</v>
      </c>
      <c r="AX36" s="283">
        <v>112.91768793179949</v>
      </c>
      <c r="AY36" s="283">
        <v>0</v>
      </c>
      <c r="AZ36" s="283">
        <v>0</v>
      </c>
      <c r="BA36" s="283">
        <v>0</v>
      </c>
      <c r="BB36" s="283">
        <v>0</v>
      </c>
      <c r="BC36" s="283">
        <v>0</v>
      </c>
      <c r="BD36" s="283">
        <v>71.092437480817821</v>
      </c>
      <c r="BE36" s="283">
        <v>0</v>
      </c>
      <c r="BF36" s="319">
        <f>COUNTIF(AW36:BE36,0)</f>
        <v>7</v>
      </c>
      <c r="BG36" s="241"/>
      <c r="BH36" s="241"/>
      <c r="BI36" s="241"/>
      <c r="BJ36" s="241"/>
      <c r="BK36" s="241"/>
    </row>
    <row r="37" spans="1:63" s="67" customFormat="1" ht="12.75" customHeight="1" x14ac:dyDescent="0.2">
      <c r="A37" s="18">
        <v>15</v>
      </c>
      <c r="B37" s="237" t="s">
        <v>23</v>
      </c>
      <c r="C37" s="60" t="s">
        <v>882</v>
      </c>
      <c r="D37" s="19" t="s">
        <v>883</v>
      </c>
      <c r="E37" s="61" t="s">
        <v>884</v>
      </c>
      <c r="F37" s="62"/>
      <c r="G37" s="145">
        <f>O37+S37+W37</f>
        <v>0</v>
      </c>
      <c r="H37" s="230">
        <f>O37+S37+W37+AA37+AE37+AI37</f>
        <v>155.69716761534184</v>
      </c>
      <c r="I37" s="230">
        <f>O37+S37+W37+AA37+AE37+AI37+AM37+AQ37+AU37</f>
        <v>155.69716761534184</v>
      </c>
      <c r="J37" s="85">
        <f>COUNTA(M37,Q37,U37,Y37,AC37,AG37,AK37,AO37,AS37)</f>
        <v>1</v>
      </c>
      <c r="K37" s="117">
        <f>SUM(AW37:BE37)</f>
        <v>155.69716761534184</v>
      </c>
      <c r="L37" s="137"/>
      <c r="M37" s="63"/>
      <c r="N37" s="84"/>
      <c r="O37" s="144"/>
      <c r="P37" s="122"/>
      <c r="Q37" s="63"/>
      <c r="R37" s="84"/>
      <c r="S37" s="144"/>
      <c r="T37" s="122"/>
      <c r="U37" s="63"/>
      <c r="V37" s="84"/>
      <c r="W37" s="144"/>
      <c r="X37" s="122"/>
      <c r="Y37" s="63"/>
      <c r="Z37" s="84"/>
      <c r="AA37" s="232"/>
      <c r="AB37" s="233"/>
      <c r="AC37" s="234"/>
      <c r="AD37" s="235"/>
      <c r="AE37" s="232"/>
      <c r="AF37" s="233"/>
      <c r="AG37" s="234" t="s">
        <v>298</v>
      </c>
      <c r="AH37" s="235">
        <v>1</v>
      </c>
      <c r="AI37" s="232">
        <v>155.69716761534184</v>
      </c>
      <c r="AJ37" s="233"/>
      <c r="AK37" s="234"/>
      <c r="AL37" s="235"/>
      <c r="AM37" s="232"/>
      <c r="AN37" s="233"/>
      <c r="AO37" s="234"/>
      <c r="AP37" s="235"/>
      <c r="AQ37" s="232"/>
      <c r="AR37" s="233"/>
      <c r="AS37" s="234"/>
      <c r="AT37" s="235"/>
      <c r="AU37" s="232"/>
      <c r="AW37" s="283">
        <v>0</v>
      </c>
      <c r="AX37" s="283">
        <v>0</v>
      </c>
      <c r="AY37" s="283">
        <v>0</v>
      </c>
      <c r="AZ37" s="283">
        <v>0</v>
      </c>
      <c r="BA37" s="283">
        <v>0</v>
      </c>
      <c r="BB37" s="283">
        <v>155.69716761534184</v>
      </c>
      <c r="BC37" s="283">
        <v>0</v>
      </c>
      <c r="BD37" s="283">
        <v>0</v>
      </c>
      <c r="BE37" s="283">
        <v>0</v>
      </c>
      <c r="BF37" s="319">
        <f>COUNTIF(AW37:BE37,0)</f>
        <v>8</v>
      </c>
      <c r="BG37" s="241"/>
      <c r="BH37" s="241"/>
      <c r="BI37" s="241"/>
      <c r="BJ37" s="241"/>
      <c r="BK37" s="241"/>
    </row>
    <row r="38" spans="1:63" s="67" customFormat="1" ht="12.75" customHeight="1" x14ac:dyDescent="0.2">
      <c r="A38" s="18">
        <v>16</v>
      </c>
      <c r="B38" s="237" t="s">
        <v>23</v>
      </c>
      <c r="C38" s="60" t="s">
        <v>744</v>
      </c>
      <c r="D38" s="19" t="s">
        <v>575</v>
      </c>
      <c r="E38" s="61" t="s">
        <v>745</v>
      </c>
      <c r="F38" s="62"/>
      <c r="G38" s="145">
        <f>O38+S38+W38</f>
        <v>100.32708928210951</v>
      </c>
      <c r="H38" s="230">
        <f>O38+S38+W38+AA38+AE38+AI38</f>
        <v>100.32708928210951</v>
      </c>
      <c r="I38" s="230">
        <f>O38+S38+W38+AA38+AE38+AI38+AM38+AQ38+AU38</f>
        <v>145.32708928210951</v>
      </c>
      <c r="J38" s="85">
        <f>COUNTA(M38,Q38,U38,Y38,AC38,AG38,AK38,AO38,AS38)</f>
        <v>4</v>
      </c>
      <c r="K38" s="323">
        <f>SUM(AW38:BE38)</f>
        <v>145.32708928210951</v>
      </c>
      <c r="L38" s="137"/>
      <c r="M38" s="63"/>
      <c r="N38" s="84"/>
      <c r="O38" s="144"/>
      <c r="P38" s="122"/>
      <c r="Q38" s="63" t="s">
        <v>737</v>
      </c>
      <c r="R38" s="322">
        <v>5</v>
      </c>
      <c r="S38" s="144">
        <v>50.163544641054756</v>
      </c>
      <c r="T38" s="122"/>
      <c r="U38" s="63" t="s">
        <v>23</v>
      </c>
      <c r="V38" s="322">
        <v>5</v>
      </c>
      <c r="W38" s="144">
        <v>50.163544641054756</v>
      </c>
      <c r="X38" s="122"/>
      <c r="Y38" s="63"/>
      <c r="Z38" s="84"/>
      <c r="AA38" s="232"/>
      <c r="AB38" s="233"/>
      <c r="AC38" s="234"/>
      <c r="AD38" s="235"/>
      <c r="AE38" s="232"/>
      <c r="AF38" s="233"/>
      <c r="AG38" s="234"/>
      <c r="AH38" s="235"/>
      <c r="AI38" s="232"/>
      <c r="AJ38" s="233"/>
      <c r="AK38" s="234" t="s">
        <v>961</v>
      </c>
      <c r="AL38" s="322">
        <v>4</v>
      </c>
      <c r="AM38" s="232">
        <v>25</v>
      </c>
      <c r="AN38" s="233"/>
      <c r="AO38" s="234" t="s">
        <v>1016</v>
      </c>
      <c r="AP38" s="322">
        <v>5</v>
      </c>
      <c r="AQ38" s="232">
        <v>20</v>
      </c>
      <c r="AR38" s="233"/>
      <c r="AS38" s="234"/>
      <c r="AT38" s="235"/>
      <c r="AU38" s="232"/>
      <c r="AW38" s="283">
        <v>0</v>
      </c>
      <c r="AX38" s="283">
        <v>50.163544641054756</v>
      </c>
      <c r="AY38" s="283">
        <v>50.163544641054756</v>
      </c>
      <c r="AZ38" s="283">
        <v>0</v>
      </c>
      <c r="BA38" s="283">
        <v>0</v>
      </c>
      <c r="BB38" s="283">
        <v>0</v>
      </c>
      <c r="BC38" s="283">
        <v>25</v>
      </c>
      <c r="BD38" s="283">
        <v>20</v>
      </c>
      <c r="BE38" s="283">
        <v>0</v>
      </c>
      <c r="BF38" s="319">
        <f>COUNTIF(AW38:BE38,0)</f>
        <v>5</v>
      </c>
      <c r="BG38" s="241"/>
      <c r="BH38" s="241"/>
      <c r="BI38" s="241"/>
      <c r="BJ38" s="241"/>
      <c r="BK38" s="241"/>
    </row>
    <row r="39" spans="1:63" s="67" customFormat="1" ht="12.75" customHeight="1" x14ac:dyDescent="0.2">
      <c r="A39" s="18">
        <v>17</v>
      </c>
      <c r="B39" s="237" t="s">
        <v>23</v>
      </c>
      <c r="C39" s="60" t="s">
        <v>454</v>
      </c>
      <c r="D39" s="19" t="s">
        <v>455</v>
      </c>
      <c r="E39" s="61" t="s">
        <v>355</v>
      </c>
      <c r="F39" s="62"/>
      <c r="G39" s="145">
        <f>O39+S39+W39</f>
        <v>0</v>
      </c>
      <c r="H39" s="230">
        <f>O39+S39+W39+AA39+AE39+AI39</f>
        <v>145.15449934959719</v>
      </c>
      <c r="I39" s="230">
        <f>O39+S39+W39+AA39+AE39+AI39+AM39+AQ39+AU39</f>
        <v>145.15449934959719</v>
      </c>
      <c r="J39" s="85">
        <f>COUNTA(M39,Q39,U39,Y39,AC39,AG39,AK39,AO39,AS39)</f>
        <v>1</v>
      </c>
      <c r="K39" s="117">
        <f>SUM(AW39:BE39)</f>
        <v>145.15449934959719</v>
      </c>
      <c r="L39" s="137"/>
      <c r="M39" s="63"/>
      <c r="N39" s="84"/>
      <c r="O39" s="144"/>
      <c r="P39" s="122"/>
      <c r="Q39" s="63"/>
      <c r="R39" s="84"/>
      <c r="S39" s="144"/>
      <c r="T39" s="122"/>
      <c r="U39" s="63"/>
      <c r="V39" s="84"/>
      <c r="W39" s="144"/>
      <c r="X39" s="122"/>
      <c r="Y39" s="63"/>
      <c r="Z39" s="84"/>
      <c r="AA39" s="232"/>
      <c r="AB39" s="233"/>
      <c r="AC39" s="234"/>
      <c r="AD39" s="235"/>
      <c r="AE39" s="232"/>
      <c r="AF39" s="233"/>
      <c r="AG39" s="234" t="s">
        <v>283</v>
      </c>
      <c r="AH39" s="235">
        <v>1</v>
      </c>
      <c r="AI39" s="232">
        <v>145.15449934959719</v>
      </c>
      <c r="AJ39" s="233"/>
      <c r="AK39" s="234"/>
      <c r="AL39" s="235"/>
      <c r="AM39" s="232"/>
      <c r="AN39" s="233"/>
      <c r="AO39" s="234"/>
      <c r="AP39" s="235"/>
      <c r="AQ39" s="232"/>
      <c r="AR39" s="233"/>
      <c r="AS39" s="234"/>
      <c r="AT39" s="235"/>
      <c r="AU39" s="232"/>
      <c r="AW39" s="283">
        <v>0</v>
      </c>
      <c r="AX39" s="283">
        <v>0</v>
      </c>
      <c r="AY39" s="283">
        <v>0</v>
      </c>
      <c r="AZ39" s="283">
        <v>0</v>
      </c>
      <c r="BA39" s="283">
        <v>0</v>
      </c>
      <c r="BB39" s="283">
        <v>145.15449934959719</v>
      </c>
      <c r="BC39" s="283">
        <v>0</v>
      </c>
      <c r="BD39" s="283">
        <v>0</v>
      </c>
      <c r="BE39" s="283">
        <v>0</v>
      </c>
      <c r="BF39" s="319">
        <f>COUNTIF(AW39:BE39,0)</f>
        <v>8</v>
      </c>
      <c r="BG39" s="241"/>
      <c r="BH39" s="241"/>
      <c r="BI39" s="241"/>
      <c r="BJ39" s="241"/>
      <c r="BK39" s="241"/>
    </row>
    <row r="40" spans="1:63" s="67" customFormat="1" ht="12.75" customHeight="1" x14ac:dyDescent="0.2">
      <c r="A40" s="18">
        <v>18</v>
      </c>
      <c r="B40" s="237" t="s">
        <v>23</v>
      </c>
      <c r="C40" s="60">
        <v>24446</v>
      </c>
      <c r="D40" s="19" t="s">
        <v>797</v>
      </c>
      <c r="E40" s="61" t="s">
        <v>798</v>
      </c>
      <c r="F40" s="62"/>
      <c r="G40" s="145">
        <f>O40+S40+W40</f>
        <v>0</v>
      </c>
      <c r="H40" s="230">
        <f>O40+S40+W40+AA40+AE40+AI40</f>
        <v>135.70836702895153</v>
      </c>
      <c r="I40" s="230">
        <f>O40+S40+W40+AA40+AE40+AI40+AM40+AQ40+AU40</f>
        <v>135.70836702895153</v>
      </c>
      <c r="J40" s="85">
        <f>COUNTA(M40,Q40,U40,Y40,AC40,AG40,AK40,AO40,AS40)</f>
        <v>3</v>
      </c>
      <c r="K40" s="117">
        <f>SUM(AW40:BE40)</f>
        <v>135.70836702895153</v>
      </c>
      <c r="L40" s="137"/>
      <c r="M40" s="63"/>
      <c r="N40" s="84"/>
      <c r="O40" s="144"/>
      <c r="P40" s="122"/>
      <c r="Q40" s="63"/>
      <c r="R40" s="84"/>
      <c r="S40" s="144"/>
      <c r="T40" s="122"/>
      <c r="U40" s="63"/>
      <c r="V40" s="84"/>
      <c r="W40" s="144"/>
      <c r="X40" s="122"/>
      <c r="Y40" s="63" t="s">
        <v>23</v>
      </c>
      <c r="Z40" s="84">
        <v>7</v>
      </c>
      <c r="AA40" s="232">
        <v>38.790556804586728</v>
      </c>
      <c r="AB40" s="233"/>
      <c r="AC40" s="234" t="s">
        <v>23</v>
      </c>
      <c r="AD40" s="235">
        <v>8</v>
      </c>
      <c r="AE40" s="232">
        <v>50.471229619450732</v>
      </c>
      <c r="AF40" s="233"/>
      <c r="AG40" s="234" t="s">
        <v>298</v>
      </c>
      <c r="AH40" s="235">
        <v>9</v>
      </c>
      <c r="AI40" s="232">
        <v>46.446580604914061</v>
      </c>
      <c r="AJ40" s="233"/>
      <c r="AK40" s="234"/>
      <c r="AL40" s="235"/>
      <c r="AM40" s="232"/>
      <c r="AN40" s="233"/>
      <c r="AO40" s="234"/>
      <c r="AP40" s="235"/>
      <c r="AQ40" s="232"/>
      <c r="AR40" s="233"/>
      <c r="AS40" s="234"/>
      <c r="AT40" s="235"/>
      <c r="AU40" s="232"/>
      <c r="AW40" s="283">
        <v>0</v>
      </c>
      <c r="AX40" s="283">
        <v>0</v>
      </c>
      <c r="AY40" s="283">
        <v>0</v>
      </c>
      <c r="AZ40" s="283">
        <v>38.790556804586728</v>
      </c>
      <c r="BA40" s="283">
        <v>50.471229619450732</v>
      </c>
      <c r="BB40" s="283">
        <v>46.446580604914061</v>
      </c>
      <c r="BC40" s="283">
        <v>0</v>
      </c>
      <c r="BD40" s="283">
        <v>0</v>
      </c>
      <c r="BE40" s="283">
        <v>0</v>
      </c>
      <c r="BF40" s="319">
        <f>COUNTIF(AW40:BE40,0)</f>
        <v>6</v>
      </c>
      <c r="BG40" s="241"/>
      <c r="BH40" s="241"/>
      <c r="BI40" s="241"/>
      <c r="BJ40" s="241"/>
      <c r="BK40" s="241"/>
    </row>
    <row r="41" spans="1:63" s="67" customFormat="1" ht="12.75" customHeight="1" x14ac:dyDescent="0.2">
      <c r="A41" s="18">
        <v>19</v>
      </c>
      <c r="B41" s="237" t="s">
        <v>23</v>
      </c>
      <c r="C41" s="60" t="s">
        <v>292</v>
      </c>
      <c r="D41" s="19" t="s">
        <v>293</v>
      </c>
      <c r="E41" s="61" t="s">
        <v>873</v>
      </c>
      <c r="F41" s="62"/>
      <c r="G41" s="145">
        <f>O41+S41+W41</f>
        <v>0</v>
      </c>
      <c r="H41" s="230">
        <f>O41+S41+W41+AA41+AE41+AI41</f>
        <v>117.60299956639813</v>
      </c>
      <c r="I41" s="230">
        <f>O41+S41+W41+AA41+AE41+AI41+AM41+AQ41+AU41</f>
        <v>117.60299956639813</v>
      </c>
      <c r="J41" s="85">
        <f>COUNTA(M41,Q41,U41,Y41,AC41,AG41,AK41,AO41,AS41)</f>
        <v>1</v>
      </c>
      <c r="K41" s="117">
        <f>SUM(AW41:BE41)</f>
        <v>117.60299956639813</v>
      </c>
      <c r="L41" s="137"/>
      <c r="M41" s="63"/>
      <c r="N41" s="84"/>
      <c r="O41" s="144"/>
      <c r="P41" s="122"/>
      <c r="Q41" s="63"/>
      <c r="R41" s="84"/>
      <c r="S41" s="144"/>
      <c r="T41" s="122"/>
      <c r="U41" s="63"/>
      <c r="V41" s="84"/>
      <c r="W41" s="144"/>
      <c r="X41" s="122"/>
      <c r="Y41" s="63"/>
      <c r="Z41" s="84"/>
      <c r="AA41" s="232"/>
      <c r="AB41" s="233"/>
      <c r="AC41" s="234"/>
      <c r="AD41" s="235"/>
      <c r="AE41" s="232"/>
      <c r="AF41" s="233"/>
      <c r="AG41" s="234" t="s">
        <v>283</v>
      </c>
      <c r="AH41" s="235">
        <v>2</v>
      </c>
      <c r="AI41" s="232">
        <v>117.60299956639813</v>
      </c>
      <c r="AJ41" s="233"/>
      <c r="AK41" s="234"/>
      <c r="AL41" s="235"/>
      <c r="AM41" s="232"/>
      <c r="AN41" s="233"/>
      <c r="AO41" s="234"/>
      <c r="AP41" s="235"/>
      <c r="AQ41" s="232"/>
      <c r="AR41" s="233"/>
      <c r="AS41" s="234"/>
      <c r="AT41" s="235"/>
      <c r="AU41" s="232"/>
      <c r="AW41" s="283">
        <v>0</v>
      </c>
      <c r="AX41" s="283">
        <v>0</v>
      </c>
      <c r="AY41" s="283">
        <v>0</v>
      </c>
      <c r="AZ41" s="283">
        <v>0</v>
      </c>
      <c r="BA41" s="283">
        <v>0</v>
      </c>
      <c r="BB41" s="283">
        <v>117.60299956639813</v>
      </c>
      <c r="BC41" s="283">
        <v>0</v>
      </c>
      <c r="BD41" s="283">
        <v>0</v>
      </c>
      <c r="BE41" s="283">
        <v>0</v>
      </c>
      <c r="BF41" s="319">
        <f>COUNTIF(AW41:BE41,0)</f>
        <v>8</v>
      </c>
      <c r="BG41" s="241"/>
      <c r="BH41" s="241"/>
      <c r="BI41" s="241"/>
      <c r="BJ41" s="241"/>
      <c r="BK41" s="241"/>
    </row>
    <row r="42" spans="1:63" s="67" customFormat="1" ht="12.75" customHeight="1" x14ac:dyDescent="0.2">
      <c r="A42" s="18">
        <v>20</v>
      </c>
      <c r="B42" s="237" t="s">
        <v>23</v>
      </c>
      <c r="C42" s="60" t="s">
        <v>124</v>
      </c>
      <c r="D42" s="19" t="s">
        <v>576</v>
      </c>
      <c r="E42" s="61"/>
      <c r="F42" s="62"/>
      <c r="G42" s="145">
        <f>O42+S42+W42</f>
        <v>0</v>
      </c>
      <c r="H42" s="230">
        <f>O42+S42+W42+AA42+AE42+AI42</f>
        <v>0</v>
      </c>
      <c r="I42" s="230">
        <f>O42+S42+W42+AA42+AE42+AI42+AM42+AQ42+AU42</f>
        <v>115.93793813122065</v>
      </c>
      <c r="J42" s="85">
        <f>COUNTA(M42,Q42,U42,Y42,AC42,AG42,AK42,AO42,AS42)</f>
        <v>2</v>
      </c>
      <c r="K42" s="117">
        <f>SUM(AW42:BE42)</f>
        <v>115.93793813122065</v>
      </c>
      <c r="L42" s="137"/>
      <c r="M42" s="63"/>
      <c r="N42" s="84"/>
      <c r="O42" s="144"/>
      <c r="P42" s="122"/>
      <c r="Q42" s="63"/>
      <c r="R42" s="84"/>
      <c r="S42" s="144"/>
      <c r="T42" s="122"/>
      <c r="U42" s="63"/>
      <c r="V42" s="84"/>
      <c r="W42" s="144"/>
      <c r="X42" s="122"/>
      <c r="Y42" s="63"/>
      <c r="Z42" s="84"/>
      <c r="AA42" s="232"/>
      <c r="AB42" s="233"/>
      <c r="AC42" s="234"/>
      <c r="AD42" s="235"/>
      <c r="AE42" s="232"/>
      <c r="AF42" s="233"/>
      <c r="AG42" s="234"/>
      <c r="AH42" s="235"/>
      <c r="AI42" s="232"/>
      <c r="AJ42" s="233"/>
      <c r="AK42" s="234" t="s">
        <v>23</v>
      </c>
      <c r="AL42" s="322">
        <v>3</v>
      </c>
      <c r="AM42" s="232">
        <v>71.092437480817821</v>
      </c>
      <c r="AN42" s="233"/>
      <c r="AO42" s="234" t="s">
        <v>1016</v>
      </c>
      <c r="AP42" s="322">
        <v>4</v>
      </c>
      <c r="AQ42" s="232">
        <v>44.845500650402819</v>
      </c>
      <c r="AR42" s="233"/>
      <c r="AS42" s="234"/>
      <c r="AT42" s="235"/>
      <c r="AU42" s="232"/>
      <c r="AV42" s="241"/>
      <c r="AW42" s="283">
        <v>0</v>
      </c>
      <c r="AX42" s="283">
        <v>0</v>
      </c>
      <c r="AY42" s="283">
        <v>0</v>
      </c>
      <c r="AZ42" s="283">
        <v>0</v>
      </c>
      <c r="BA42" s="283">
        <v>0</v>
      </c>
      <c r="BB42" s="283">
        <v>0</v>
      </c>
      <c r="BC42" s="283">
        <v>71.092437480817821</v>
      </c>
      <c r="BD42" s="283">
        <v>44.845500650402819</v>
      </c>
      <c r="BE42" s="283">
        <v>0</v>
      </c>
      <c r="BF42" s="319">
        <f>COUNTIF(AW42:BE42,0)</f>
        <v>7</v>
      </c>
      <c r="BG42" s="241"/>
      <c r="BH42" s="241"/>
      <c r="BI42" s="241"/>
      <c r="BJ42" s="241"/>
      <c r="BK42" s="241"/>
    </row>
    <row r="43" spans="1:63" s="67" customFormat="1" ht="12.75" customHeight="1" x14ac:dyDescent="0.2">
      <c r="A43" s="18">
        <v>21</v>
      </c>
      <c r="B43" s="237" t="s">
        <v>23</v>
      </c>
      <c r="C43" s="60" t="s">
        <v>722</v>
      </c>
      <c r="D43" s="19" t="s">
        <v>723</v>
      </c>
      <c r="E43" s="61" t="s">
        <v>231</v>
      </c>
      <c r="F43" s="62"/>
      <c r="G43" s="145">
        <f>O43+S43+W43</f>
        <v>63.83753610591846</v>
      </c>
      <c r="H43" s="230">
        <f>O43+S43+W43+AA43+AE43+AI43</f>
        <v>63.83753610591846</v>
      </c>
      <c r="I43" s="230">
        <f>O43+S43+W43+AA43+AE43+AI43+AM43+AQ43+AU43</f>
        <v>108.68303675632129</v>
      </c>
      <c r="J43" s="85">
        <f>COUNTA(M43,Q43,U43,Y43,AC43,AG43,AK43,AO43,AS43)</f>
        <v>3</v>
      </c>
      <c r="K43" s="117">
        <f>SUM(AW43:BE43)</f>
        <v>108.68303675632129</v>
      </c>
      <c r="L43" s="137"/>
      <c r="M43" s="63"/>
      <c r="N43" s="84"/>
      <c r="O43" s="144"/>
      <c r="P43" s="122"/>
      <c r="Q43" s="63" t="s">
        <v>23</v>
      </c>
      <c r="R43" s="322">
        <v>6</v>
      </c>
      <c r="S43" s="144">
        <v>31.91876805295923</v>
      </c>
      <c r="T43" s="122"/>
      <c r="U43" s="63" t="s">
        <v>23</v>
      </c>
      <c r="V43" s="322">
        <v>6</v>
      </c>
      <c r="W43" s="144">
        <v>31.91876805295923</v>
      </c>
      <c r="X43" s="122"/>
      <c r="Y43" s="63"/>
      <c r="Z43" s="84"/>
      <c r="AA43" s="232"/>
      <c r="AB43" s="233"/>
      <c r="AC43" s="234"/>
      <c r="AD43" s="235"/>
      <c r="AE43" s="232"/>
      <c r="AF43" s="233"/>
      <c r="AG43" s="234"/>
      <c r="AH43" s="235"/>
      <c r="AI43" s="232"/>
      <c r="AJ43" s="233"/>
      <c r="AK43" s="234" t="s">
        <v>23</v>
      </c>
      <c r="AL43" s="322">
        <v>4</v>
      </c>
      <c r="AM43" s="232">
        <v>44.845500650402819</v>
      </c>
      <c r="AN43" s="233"/>
      <c r="AO43" s="234"/>
      <c r="AP43" s="235"/>
      <c r="AQ43" s="232"/>
      <c r="AR43" s="233"/>
      <c r="AS43" s="234"/>
      <c r="AT43" s="235"/>
      <c r="AU43" s="232"/>
      <c r="AW43" s="283">
        <v>0</v>
      </c>
      <c r="AX43" s="283">
        <v>31.91876805295923</v>
      </c>
      <c r="AY43" s="283">
        <v>31.91876805295923</v>
      </c>
      <c r="AZ43" s="283">
        <v>0</v>
      </c>
      <c r="BA43" s="283">
        <v>0</v>
      </c>
      <c r="BB43" s="283">
        <v>0</v>
      </c>
      <c r="BC43" s="283">
        <v>44.845500650402819</v>
      </c>
      <c r="BD43" s="283">
        <v>0</v>
      </c>
      <c r="BE43" s="283">
        <v>0</v>
      </c>
      <c r="BF43" s="319">
        <f>COUNTIF(AW43:BE43,0)</f>
        <v>6</v>
      </c>
    </row>
    <row r="44" spans="1:63" s="67" customFormat="1" ht="12.75" customHeight="1" x14ac:dyDescent="0.2">
      <c r="A44" s="18">
        <v>22</v>
      </c>
      <c r="B44" s="237" t="s">
        <v>23</v>
      </c>
      <c r="C44" s="60" t="s">
        <v>886</v>
      </c>
      <c r="D44" s="19" t="s">
        <v>887</v>
      </c>
      <c r="E44" s="61" t="s">
        <v>889</v>
      </c>
      <c r="F44" s="62"/>
      <c r="G44" s="145">
        <f>O44+S44+W44</f>
        <v>0</v>
      </c>
      <c r="H44" s="230">
        <f>O44+S44+W44+AA44+AE44+AI44</f>
        <v>102.51724497202065</v>
      </c>
      <c r="I44" s="230">
        <f>O44+S44+W44+AA44+AE44+AI44+AM44+AQ44+AU44</f>
        <v>102.51724497202065</v>
      </c>
      <c r="J44" s="85">
        <f>COUNTA(M44,Q44,U44,Y44,AC44,AG44,AK44,AO44,AS44)</f>
        <v>1</v>
      </c>
      <c r="K44" s="117">
        <f>SUM(AW44:BE44)</f>
        <v>102.51724497202065</v>
      </c>
      <c r="L44" s="137"/>
      <c r="M44" s="63"/>
      <c r="N44" s="84"/>
      <c r="O44" s="144"/>
      <c r="P44" s="122"/>
      <c r="Q44" s="63"/>
      <c r="R44" s="84"/>
      <c r="S44" s="144"/>
      <c r="T44" s="122"/>
      <c r="U44" s="63"/>
      <c r="V44" s="84"/>
      <c r="W44" s="144"/>
      <c r="X44" s="122"/>
      <c r="Y44" s="63"/>
      <c r="Z44" s="84"/>
      <c r="AA44" s="232"/>
      <c r="AB44" s="233"/>
      <c r="AC44" s="234"/>
      <c r="AD44" s="235"/>
      <c r="AE44" s="232"/>
      <c r="AF44" s="233"/>
      <c r="AG44" s="234" t="s">
        <v>298</v>
      </c>
      <c r="AH44" s="235">
        <v>4</v>
      </c>
      <c r="AI44" s="232">
        <v>102.51724497202065</v>
      </c>
      <c r="AJ44" s="233"/>
      <c r="AK44" s="234"/>
      <c r="AL44" s="235"/>
      <c r="AM44" s="232"/>
      <c r="AN44" s="233"/>
      <c r="AO44" s="234"/>
      <c r="AP44" s="235"/>
      <c r="AQ44" s="232"/>
      <c r="AR44" s="233"/>
      <c r="AS44" s="234"/>
      <c r="AT44" s="235"/>
      <c r="AU44" s="232"/>
      <c r="AW44" s="283">
        <v>0</v>
      </c>
      <c r="AX44" s="283">
        <v>0</v>
      </c>
      <c r="AY44" s="283">
        <v>0</v>
      </c>
      <c r="AZ44" s="283">
        <v>0</v>
      </c>
      <c r="BA44" s="283">
        <v>0</v>
      </c>
      <c r="BB44" s="283">
        <v>102.51724497202065</v>
      </c>
      <c r="BC44" s="283">
        <v>0</v>
      </c>
      <c r="BD44" s="283">
        <v>0</v>
      </c>
      <c r="BE44" s="283">
        <v>0</v>
      </c>
      <c r="BF44" s="319">
        <f>COUNTIF(AW44:BE44,0)</f>
        <v>8</v>
      </c>
    </row>
    <row r="45" spans="1:63" s="67" customFormat="1" ht="12.75" customHeight="1" x14ac:dyDescent="0.2">
      <c r="A45" s="18">
        <v>23</v>
      </c>
      <c r="B45" s="237" t="s">
        <v>23</v>
      </c>
      <c r="C45" s="60" t="s">
        <v>874</v>
      </c>
      <c r="D45" s="19" t="s">
        <v>287</v>
      </c>
      <c r="E45" s="61" t="s">
        <v>875</v>
      </c>
      <c r="F45" s="62"/>
      <c r="G45" s="145">
        <f>O45+S45+W45</f>
        <v>0</v>
      </c>
      <c r="H45" s="230">
        <f>O45+S45+W45+AA45+AE45+AI45</f>
        <v>96.298436613614058</v>
      </c>
      <c r="I45" s="230">
        <f>O45+S45+W45+AA45+AE45+AI45+AM45+AQ45+AU45</f>
        <v>96.298436613614058</v>
      </c>
      <c r="J45" s="85">
        <f>COUNTA(M45,Q45,U45,Y45,AC45,AG45,AK45,AO45,AS45)</f>
        <v>1</v>
      </c>
      <c r="K45" s="117">
        <f>SUM(AW45:BE45)</f>
        <v>96.298436613614058</v>
      </c>
      <c r="L45" s="137"/>
      <c r="M45" s="63"/>
      <c r="N45" s="84"/>
      <c r="O45" s="144"/>
      <c r="P45" s="122"/>
      <c r="Q45" s="63"/>
      <c r="R45" s="84"/>
      <c r="S45" s="144"/>
      <c r="T45" s="122"/>
      <c r="U45" s="63"/>
      <c r="V45" s="84"/>
      <c r="W45" s="144"/>
      <c r="X45" s="122"/>
      <c r="Y45" s="63"/>
      <c r="Z45" s="84"/>
      <c r="AA45" s="232"/>
      <c r="AB45" s="233"/>
      <c r="AC45" s="234"/>
      <c r="AD45" s="235"/>
      <c r="AE45" s="232"/>
      <c r="AF45" s="233"/>
      <c r="AG45" s="234" t="s">
        <v>283</v>
      </c>
      <c r="AH45" s="235">
        <v>3</v>
      </c>
      <c r="AI45" s="232">
        <v>96.298436613614058</v>
      </c>
      <c r="AJ45" s="233"/>
      <c r="AK45" s="234"/>
      <c r="AL45" s="235"/>
      <c r="AM45" s="232"/>
      <c r="AN45" s="233"/>
      <c r="AO45" s="234"/>
      <c r="AP45" s="235"/>
      <c r="AQ45" s="232"/>
      <c r="AR45" s="233"/>
      <c r="AS45" s="234"/>
      <c r="AT45" s="235"/>
      <c r="AU45" s="232"/>
      <c r="AW45" s="283">
        <v>0</v>
      </c>
      <c r="AX45" s="283">
        <v>0</v>
      </c>
      <c r="AY45" s="283">
        <v>0</v>
      </c>
      <c r="AZ45" s="283">
        <v>0</v>
      </c>
      <c r="BA45" s="283">
        <v>0</v>
      </c>
      <c r="BB45" s="283">
        <v>96.298436613614058</v>
      </c>
      <c r="BC45" s="283">
        <v>0</v>
      </c>
      <c r="BD45" s="283">
        <v>0</v>
      </c>
      <c r="BE45" s="283">
        <v>0</v>
      </c>
      <c r="BF45" s="319">
        <f>COUNTIF(AW45:BE45,0)</f>
        <v>8</v>
      </c>
      <c r="BG45" s="241"/>
      <c r="BH45" s="241"/>
      <c r="BI45" s="241"/>
      <c r="BJ45" s="241"/>
      <c r="BK45" s="241"/>
    </row>
    <row r="46" spans="1:63" s="67" customFormat="1" ht="12.75" customHeight="1" x14ac:dyDescent="0.2">
      <c r="A46" s="18">
        <v>24</v>
      </c>
      <c r="B46" s="237" t="s">
        <v>23</v>
      </c>
      <c r="C46" s="60" t="s">
        <v>720</v>
      </c>
      <c r="D46" s="19" t="s">
        <v>239</v>
      </c>
      <c r="E46" s="61" t="s">
        <v>240</v>
      </c>
      <c r="F46" s="62"/>
      <c r="G46" s="145">
        <f>O46+S46+W46</f>
        <v>89.827410693301147</v>
      </c>
      <c r="H46" s="230">
        <f>O46+S46+W46+AA46+AE46+AI46</f>
        <v>89.827410693301147</v>
      </c>
      <c r="I46" s="230">
        <f>O46+S46+W46+AA46+AE46+AI46+AM46+AQ46+AU46</f>
        <v>89.827410693301147</v>
      </c>
      <c r="J46" s="85">
        <f>COUNTA(M46,Q46,U46,Y46,AC46,AG46,AK46,AO46,AS46)</f>
        <v>1</v>
      </c>
      <c r="K46" s="117">
        <f>SUM(AW46:BE46)</f>
        <v>89.827410693301147</v>
      </c>
      <c r="L46" s="137"/>
      <c r="M46" s="63"/>
      <c r="N46" s="84"/>
      <c r="O46" s="144"/>
      <c r="P46" s="122"/>
      <c r="Q46" s="63" t="s">
        <v>23</v>
      </c>
      <c r="R46" s="322">
        <v>3</v>
      </c>
      <c r="S46" s="144">
        <v>89.827410693301147</v>
      </c>
      <c r="T46" s="122"/>
      <c r="U46" s="63"/>
      <c r="V46" s="84"/>
      <c r="W46" s="144"/>
      <c r="X46" s="122"/>
      <c r="Y46" s="63"/>
      <c r="Z46" s="84"/>
      <c r="AA46" s="232"/>
      <c r="AB46" s="233"/>
      <c r="AC46" s="234"/>
      <c r="AD46" s="235"/>
      <c r="AE46" s="232"/>
      <c r="AF46" s="233"/>
      <c r="AG46" s="234"/>
      <c r="AH46" s="235"/>
      <c r="AI46" s="232"/>
      <c r="AJ46" s="233"/>
      <c r="AK46" s="234"/>
      <c r="AL46" s="235"/>
      <c r="AM46" s="232"/>
      <c r="AN46" s="233"/>
      <c r="AO46" s="234"/>
      <c r="AP46" s="235"/>
      <c r="AQ46" s="232"/>
      <c r="AR46" s="233"/>
      <c r="AS46" s="234"/>
      <c r="AT46" s="235"/>
      <c r="AU46" s="232"/>
      <c r="AW46" s="283">
        <v>0</v>
      </c>
      <c r="AX46" s="283">
        <v>89.827410693301147</v>
      </c>
      <c r="AY46" s="283">
        <v>0</v>
      </c>
      <c r="AZ46" s="283">
        <v>0</v>
      </c>
      <c r="BA46" s="283">
        <v>0</v>
      </c>
      <c r="BB46" s="283">
        <v>0</v>
      </c>
      <c r="BC46" s="283">
        <v>0</v>
      </c>
      <c r="BD46" s="283">
        <v>0</v>
      </c>
      <c r="BE46" s="283">
        <v>0</v>
      </c>
      <c r="BF46" s="319">
        <f>COUNTIF(AW46:BE46,0)</f>
        <v>8</v>
      </c>
      <c r="BG46" s="241"/>
      <c r="BH46" s="241"/>
      <c r="BI46" s="241"/>
      <c r="BJ46" s="241"/>
      <c r="BK46" s="241"/>
    </row>
    <row r="47" spans="1:63" s="67" customFormat="1" ht="12.75" customHeight="1" x14ac:dyDescent="0.2">
      <c r="A47" s="18">
        <v>25</v>
      </c>
      <c r="B47" s="237" t="s">
        <v>23</v>
      </c>
      <c r="C47" s="60" t="s">
        <v>845</v>
      </c>
      <c r="D47" s="19" t="s">
        <v>846</v>
      </c>
      <c r="E47" s="61" t="s">
        <v>847</v>
      </c>
      <c r="F47" s="62"/>
      <c r="G47" s="145">
        <f>O47+S47+W47</f>
        <v>0</v>
      </c>
      <c r="H47" s="230">
        <f>O47+S47+W47+AA47+AE47+AI47</f>
        <v>85.884833116532391</v>
      </c>
      <c r="I47" s="230">
        <f>O47+S47+W47+AA47+AE47+AI47+AM47+AQ47+AU47</f>
        <v>85.884833116532391</v>
      </c>
      <c r="J47" s="85">
        <f>COUNTA(M47,Q47,U47,Y47,AC47,AG47,AK47,AO47,AS47)</f>
        <v>2</v>
      </c>
      <c r="K47" s="117">
        <f>SUM(AW47:BE47)</f>
        <v>85.884833116532391</v>
      </c>
      <c r="L47" s="137"/>
      <c r="M47" s="63"/>
      <c r="N47" s="84"/>
      <c r="O47" s="144"/>
      <c r="P47" s="122"/>
      <c r="Q47" s="63"/>
      <c r="R47" s="84"/>
      <c r="S47" s="144"/>
      <c r="T47" s="122"/>
      <c r="U47" s="63"/>
      <c r="V47" s="84"/>
      <c r="W47" s="144"/>
      <c r="X47" s="122"/>
      <c r="Y47" s="63"/>
      <c r="Z47" s="84"/>
      <c r="AA47" s="232"/>
      <c r="AB47" s="233"/>
      <c r="AC47" s="234" t="s">
        <v>23</v>
      </c>
      <c r="AD47" s="235">
        <v>12</v>
      </c>
      <c r="AE47" s="232">
        <v>8.3333333333333321</v>
      </c>
      <c r="AF47" s="233"/>
      <c r="AG47" s="234" t="s">
        <v>283</v>
      </c>
      <c r="AH47" s="235">
        <v>4</v>
      </c>
      <c r="AI47" s="232">
        <v>77.551499783199063</v>
      </c>
      <c r="AJ47" s="233"/>
      <c r="AK47" s="234"/>
      <c r="AL47" s="235"/>
      <c r="AM47" s="232"/>
      <c r="AN47" s="233"/>
      <c r="AO47" s="234"/>
      <c r="AP47" s="235"/>
      <c r="AQ47" s="232"/>
      <c r="AR47" s="233"/>
      <c r="AS47" s="234"/>
      <c r="AT47" s="235"/>
      <c r="AU47" s="232"/>
      <c r="AW47" s="283">
        <v>0</v>
      </c>
      <c r="AX47" s="283">
        <v>0</v>
      </c>
      <c r="AY47" s="283">
        <v>0</v>
      </c>
      <c r="AZ47" s="283">
        <v>0</v>
      </c>
      <c r="BA47" s="283">
        <v>8.3333333333333321</v>
      </c>
      <c r="BB47" s="283">
        <v>77.551499783199063</v>
      </c>
      <c r="BC47" s="283">
        <v>0</v>
      </c>
      <c r="BD47" s="283">
        <v>0</v>
      </c>
      <c r="BE47" s="283">
        <v>0</v>
      </c>
      <c r="BF47" s="319">
        <f>COUNTIF(AW47:BE47,0)</f>
        <v>7</v>
      </c>
    </row>
    <row r="48" spans="1:63" s="67" customFormat="1" ht="12.75" customHeight="1" x14ac:dyDescent="0.2">
      <c r="A48" s="18">
        <v>26</v>
      </c>
      <c r="B48" s="237" t="s">
        <v>23</v>
      </c>
      <c r="C48" s="60" t="s">
        <v>724</v>
      </c>
      <c r="D48" s="19" t="s">
        <v>725</v>
      </c>
      <c r="E48" s="61" t="s">
        <v>231</v>
      </c>
      <c r="F48" s="62"/>
      <c r="G48" s="145">
        <f>O48+S48+W48</f>
        <v>83.580473862886151</v>
      </c>
      <c r="H48" s="230">
        <f>O48+S48+W48+AA48+AE48+AI48</f>
        <v>83.580473862886151</v>
      </c>
      <c r="I48" s="230">
        <f>O48+S48+W48+AA48+AE48+AI48+AM48+AQ48+AU48</f>
        <v>83.580473862886151</v>
      </c>
      <c r="J48" s="85">
        <f>COUNTA(M48,Q48,U48,Y48,AC48,AG48,AK48,AO48,AS48)</f>
        <v>2</v>
      </c>
      <c r="K48" s="117">
        <f>SUM(AW48:BE48)</f>
        <v>83.580473862886151</v>
      </c>
      <c r="L48" s="137"/>
      <c r="M48" s="63"/>
      <c r="N48" s="84"/>
      <c r="O48" s="144"/>
      <c r="P48" s="122"/>
      <c r="Q48" s="63" t="s">
        <v>23</v>
      </c>
      <c r="R48" s="322">
        <v>7</v>
      </c>
      <c r="S48" s="144">
        <v>14.285714285714285</v>
      </c>
      <c r="T48" s="122"/>
      <c r="U48" s="63" t="s">
        <v>23</v>
      </c>
      <c r="V48" s="322">
        <v>4</v>
      </c>
      <c r="W48" s="144">
        <v>69.29475957717186</v>
      </c>
      <c r="X48" s="122"/>
      <c r="Y48" s="63"/>
      <c r="Z48" s="84"/>
      <c r="AA48" s="232"/>
      <c r="AB48" s="233"/>
      <c r="AC48" s="234"/>
      <c r="AD48" s="235"/>
      <c r="AE48" s="232"/>
      <c r="AF48" s="233"/>
      <c r="AG48" s="234"/>
      <c r="AH48" s="235"/>
      <c r="AI48" s="232"/>
      <c r="AJ48" s="233"/>
      <c r="AK48" s="234"/>
      <c r="AL48" s="235"/>
      <c r="AM48" s="232"/>
      <c r="AN48" s="233"/>
      <c r="AO48" s="234"/>
      <c r="AP48" s="235"/>
      <c r="AQ48" s="232"/>
      <c r="AR48" s="233"/>
      <c r="AS48" s="234"/>
      <c r="AT48" s="235"/>
      <c r="AU48" s="232"/>
      <c r="AW48" s="283">
        <v>0</v>
      </c>
      <c r="AX48" s="283">
        <v>14.285714285714285</v>
      </c>
      <c r="AY48" s="283">
        <v>69.29475957717186</v>
      </c>
      <c r="AZ48" s="283">
        <v>0</v>
      </c>
      <c r="BA48" s="283">
        <v>0</v>
      </c>
      <c r="BB48" s="283">
        <v>0</v>
      </c>
      <c r="BC48" s="283">
        <v>0</v>
      </c>
      <c r="BD48" s="283">
        <v>0</v>
      </c>
      <c r="BE48" s="283">
        <v>0</v>
      </c>
      <c r="BF48" s="319">
        <f>COUNTIF(AW48:BE48,0)</f>
        <v>7</v>
      </c>
    </row>
    <row r="49" spans="1:63" s="67" customFormat="1" ht="12.75" customHeight="1" x14ac:dyDescent="0.2">
      <c r="A49" s="18">
        <v>27</v>
      </c>
      <c r="B49" s="237" t="s">
        <v>23</v>
      </c>
      <c r="C49" s="60" t="s">
        <v>186</v>
      </c>
      <c r="D49" s="19" t="s">
        <v>86</v>
      </c>
      <c r="E49" s="61" t="s">
        <v>87</v>
      </c>
      <c r="F49" s="62"/>
      <c r="G49" s="145">
        <f>O49+S49+W49</f>
        <v>71.092437480817821</v>
      </c>
      <c r="H49" s="230">
        <f>O49+S49+W49+AA49+AE49+AI49</f>
        <v>71.092437480817821</v>
      </c>
      <c r="I49" s="230">
        <f>O49+S49+W49+AA49+AE49+AI49+AM49+AQ49+AU49</f>
        <v>71.092437480817821</v>
      </c>
      <c r="J49" s="85">
        <f>COUNTA(M49,Q49,U49,Y49,AC49,AG49,AK49,AO49,AS49)</f>
        <v>1</v>
      </c>
      <c r="K49" s="117">
        <f>SUM(AW49:BE49)</f>
        <v>71.092437480817821</v>
      </c>
      <c r="L49" s="137"/>
      <c r="M49" s="63" t="s">
        <v>37</v>
      </c>
      <c r="N49" s="322">
        <v>3</v>
      </c>
      <c r="O49" s="144">
        <v>71.092437480817821</v>
      </c>
      <c r="P49" s="122"/>
      <c r="Q49" s="63"/>
      <c r="R49" s="84"/>
      <c r="S49" s="144"/>
      <c r="T49" s="122"/>
      <c r="U49" s="63"/>
      <c r="V49" s="84"/>
      <c r="W49" s="144"/>
      <c r="X49" s="122"/>
      <c r="Y49" s="63"/>
      <c r="Z49" s="84"/>
      <c r="AA49" s="232"/>
      <c r="AB49" s="233"/>
      <c r="AC49" s="234"/>
      <c r="AD49" s="235"/>
      <c r="AE49" s="232"/>
      <c r="AF49" s="233"/>
      <c r="AG49" s="234"/>
      <c r="AH49" s="235"/>
      <c r="AI49" s="232"/>
      <c r="AJ49" s="233"/>
      <c r="AK49" s="234"/>
      <c r="AL49" s="235"/>
      <c r="AM49" s="232"/>
      <c r="AN49" s="233"/>
      <c r="AO49" s="234"/>
      <c r="AP49" s="235"/>
      <c r="AQ49" s="232"/>
      <c r="AR49" s="233"/>
      <c r="AS49" s="234"/>
      <c r="AT49" s="235"/>
      <c r="AU49" s="232"/>
      <c r="AW49" s="283">
        <v>71.092437480817821</v>
      </c>
      <c r="AX49" s="283">
        <v>0</v>
      </c>
      <c r="AY49" s="283">
        <v>0</v>
      </c>
      <c r="AZ49" s="283">
        <v>0</v>
      </c>
      <c r="BA49" s="283">
        <v>0</v>
      </c>
      <c r="BB49" s="283">
        <v>0</v>
      </c>
      <c r="BC49" s="283">
        <v>0</v>
      </c>
      <c r="BD49" s="283">
        <v>0</v>
      </c>
      <c r="BE49" s="283">
        <v>0</v>
      </c>
      <c r="BF49" s="319">
        <f>COUNTIF(AW49:BE49,0)</f>
        <v>8</v>
      </c>
      <c r="BG49" s="241"/>
      <c r="BH49" s="241"/>
      <c r="BI49" s="241"/>
      <c r="BJ49" s="241"/>
      <c r="BK49" s="241"/>
    </row>
    <row r="50" spans="1:63" s="67" customFormat="1" ht="12.75" customHeight="1" x14ac:dyDescent="0.2">
      <c r="A50" s="18">
        <v>28</v>
      </c>
      <c r="B50" s="237" t="s">
        <v>23</v>
      </c>
      <c r="C50" s="60" t="s">
        <v>1043</v>
      </c>
      <c r="D50" s="19" t="s">
        <v>1044</v>
      </c>
      <c r="E50" s="61" t="s">
        <v>1045</v>
      </c>
      <c r="F50" s="62"/>
      <c r="G50" s="145"/>
      <c r="H50" s="230"/>
      <c r="I50" s="230">
        <f>O50+S50+W50+AA50+AE50+AI50+AM50+AQ50+AU50</f>
        <v>69.29475957717186</v>
      </c>
      <c r="J50" s="85">
        <f>COUNTA(M50,Q50,U50,Y50,AC50,AG50,AK50,AO50,AS50)</f>
        <v>1</v>
      </c>
      <c r="K50" s="117">
        <f>SUM(AW50:BE50)</f>
        <v>69.29475957717186</v>
      </c>
      <c r="L50" s="137"/>
      <c r="M50" s="63"/>
      <c r="N50" s="84"/>
      <c r="O50" s="144"/>
      <c r="P50" s="122"/>
      <c r="Q50" s="63"/>
      <c r="R50" s="84"/>
      <c r="S50" s="144"/>
      <c r="T50" s="122"/>
      <c r="U50" s="63"/>
      <c r="V50" s="84"/>
      <c r="W50" s="144"/>
      <c r="X50" s="122"/>
      <c r="Y50" s="63"/>
      <c r="Z50" s="84"/>
      <c r="AA50" s="232"/>
      <c r="AB50" s="233"/>
      <c r="AC50" s="234"/>
      <c r="AD50" s="235"/>
      <c r="AE50" s="232"/>
      <c r="AF50" s="233"/>
      <c r="AG50" s="234"/>
      <c r="AH50" s="235"/>
      <c r="AI50" s="232"/>
      <c r="AJ50" s="233"/>
      <c r="AK50" s="234"/>
      <c r="AL50" s="235"/>
      <c r="AM50" s="232"/>
      <c r="AN50" s="233"/>
      <c r="AO50" s="234" t="s">
        <v>23</v>
      </c>
      <c r="AP50" s="322">
        <v>4</v>
      </c>
      <c r="AQ50" s="232">
        <v>69.29475957717186</v>
      </c>
      <c r="AR50" s="233"/>
      <c r="AS50" s="234"/>
      <c r="AT50" s="235"/>
      <c r="AU50" s="232"/>
      <c r="AV50" s="241"/>
      <c r="AW50" s="283">
        <v>0</v>
      </c>
      <c r="AX50" s="283">
        <v>0</v>
      </c>
      <c r="AY50" s="283">
        <v>0</v>
      </c>
      <c r="AZ50" s="283">
        <v>0</v>
      </c>
      <c r="BA50" s="283">
        <v>0</v>
      </c>
      <c r="BB50" s="283">
        <v>0</v>
      </c>
      <c r="BC50" s="283">
        <v>0</v>
      </c>
      <c r="BD50" s="283">
        <v>69.29475957717186</v>
      </c>
      <c r="BE50" s="283">
        <v>0</v>
      </c>
      <c r="BF50" s="319">
        <f>COUNTIF(AW50:BE50,0)</f>
        <v>8</v>
      </c>
      <c r="BG50" s="241"/>
      <c r="BH50" s="241"/>
      <c r="BI50" s="241"/>
      <c r="BJ50" s="241"/>
      <c r="BK50" s="241"/>
    </row>
    <row r="51" spans="1:63" s="67" customFormat="1" ht="12.75" customHeight="1" x14ac:dyDescent="0.2">
      <c r="A51" s="18">
        <v>29</v>
      </c>
      <c r="B51" s="237" t="s">
        <v>23</v>
      </c>
      <c r="C51" s="60" t="s">
        <v>237</v>
      </c>
      <c r="D51" s="19" t="s">
        <v>238</v>
      </c>
      <c r="E51" s="61" t="s">
        <v>721</v>
      </c>
      <c r="F51" s="62"/>
      <c r="G51" s="145">
        <f>O51+S51+W51</f>
        <v>69.29475957717186</v>
      </c>
      <c r="H51" s="230">
        <f>O51+S51+W51+AA51+AE51+AI51</f>
        <v>69.29475957717186</v>
      </c>
      <c r="I51" s="230">
        <f>O51+S51+W51+AA51+AE51+AI51+AM51+AQ51+AU51</f>
        <v>69.29475957717186</v>
      </c>
      <c r="J51" s="85">
        <f>COUNTA(M51,Q51,U51,Y51,AC51,AG51,AK51,AO51,AS51)</f>
        <v>1</v>
      </c>
      <c r="K51" s="117">
        <f>SUM(AW51:BE51)</f>
        <v>69.29475957717186</v>
      </c>
      <c r="L51" s="137"/>
      <c r="M51" s="63"/>
      <c r="N51" s="84"/>
      <c r="O51" s="144"/>
      <c r="P51" s="122"/>
      <c r="Q51" s="63" t="s">
        <v>23</v>
      </c>
      <c r="R51" s="322">
        <v>4</v>
      </c>
      <c r="S51" s="144">
        <v>69.29475957717186</v>
      </c>
      <c r="T51" s="122"/>
      <c r="U51" s="63"/>
      <c r="V51" s="84"/>
      <c r="W51" s="144"/>
      <c r="X51" s="122"/>
      <c r="Y51" s="63"/>
      <c r="Z51" s="84"/>
      <c r="AA51" s="232"/>
      <c r="AB51" s="233"/>
      <c r="AC51" s="234"/>
      <c r="AD51" s="235"/>
      <c r="AE51" s="232"/>
      <c r="AF51" s="233"/>
      <c r="AG51" s="234"/>
      <c r="AH51" s="235"/>
      <c r="AI51" s="232"/>
      <c r="AJ51" s="233"/>
      <c r="AK51" s="234"/>
      <c r="AL51" s="235"/>
      <c r="AM51" s="232"/>
      <c r="AN51" s="233"/>
      <c r="AO51" s="234"/>
      <c r="AP51" s="235"/>
      <c r="AQ51" s="232"/>
      <c r="AR51" s="233"/>
      <c r="AS51" s="234"/>
      <c r="AT51" s="235"/>
      <c r="AU51" s="232"/>
      <c r="AW51" s="283">
        <v>0</v>
      </c>
      <c r="AX51" s="283">
        <v>69.29475957717186</v>
      </c>
      <c r="AY51" s="283">
        <v>0</v>
      </c>
      <c r="AZ51" s="283">
        <v>0</v>
      </c>
      <c r="BA51" s="283">
        <v>0</v>
      </c>
      <c r="BB51" s="283">
        <v>0</v>
      </c>
      <c r="BC51" s="283">
        <v>0</v>
      </c>
      <c r="BD51" s="283">
        <v>0</v>
      </c>
      <c r="BE51" s="283">
        <v>0</v>
      </c>
      <c r="BF51" s="319">
        <f>COUNTIF(AW51:BE51,0)</f>
        <v>8</v>
      </c>
      <c r="BG51" s="241"/>
      <c r="BH51" s="241"/>
      <c r="BI51" s="241"/>
      <c r="BJ51" s="241"/>
      <c r="BK51" s="241"/>
    </row>
    <row r="52" spans="1:63" s="67" customFormat="1" ht="12.75" customHeight="1" x14ac:dyDescent="0.2">
      <c r="A52" s="18">
        <v>30</v>
      </c>
      <c r="B52" s="237" t="s">
        <v>23</v>
      </c>
      <c r="C52" s="60" t="s">
        <v>876</v>
      </c>
      <c r="D52" s="19" t="s">
        <v>649</v>
      </c>
      <c r="E52" s="61" t="s">
        <v>877</v>
      </c>
      <c r="F52" s="62"/>
      <c r="G52" s="145">
        <f>O52+S52+W52</f>
        <v>0</v>
      </c>
      <c r="H52" s="230">
        <f>O52+S52+W52+AA52+AE52+AI52</f>
        <v>43.746936830414995</v>
      </c>
      <c r="I52" s="230">
        <f>O52+S52+W52+AA52+AE52+AI52+AM52+AQ52+AU52</f>
        <v>68.526785175006282</v>
      </c>
      <c r="J52" s="85">
        <f>COUNTA(M52,Q52,U52,Y52,AC52,AG52,AK52,AO52,AS52)</f>
        <v>2</v>
      </c>
      <c r="K52" s="117">
        <f>SUM(AW52:BE52)</f>
        <v>68.526785175006282</v>
      </c>
      <c r="L52" s="137"/>
      <c r="M52" s="63"/>
      <c r="N52" s="84"/>
      <c r="O52" s="144"/>
      <c r="P52" s="122"/>
      <c r="Q52" s="63"/>
      <c r="R52" s="84"/>
      <c r="S52" s="144"/>
      <c r="T52" s="122"/>
      <c r="U52" s="63"/>
      <c r="V52" s="84"/>
      <c r="W52" s="144"/>
      <c r="X52" s="122"/>
      <c r="Y52" s="63"/>
      <c r="Z52" s="84"/>
      <c r="AA52" s="232"/>
      <c r="AB52" s="233"/>
      <c r="AC52" s="234"/>
      <c r="AD52" s="235"/>
      <c r="AE52" s="232"/>
      <c r="AF52" s="233"/>
      <c r="AG52" s="234" t="s">
        <v>283</v>
      </c>
      <c r="AH52" s="235">
        <v>6</v>
      </c>
      <c r="AI52" s="232">
        <v>43.746936830414995</v>
      </c>
      <c r="AJ52" s="233"/>
      <c r="AK52" s="234"/>
      <c r="AL52" s="235"/>
      <c r="AM52" s="232"/>
      <c r="AN52" s="233"/>
      <c r="AO52" s="234"/>
      <c r="AP52" s="235"/>
      <c r="AQ52" s="232"/>
      <c r="AR52" s="233"/>
      <c r="AS52" s="234" t="s">
        <v>37</v>
      </c>
      <c r="AT52" s="235">
        <v>8</v>
      </c>
      <c r="AU52" s="232">
        <v>24.779848344591286</v>
      </c>
      <c r="AW52" s="283">
        <v>0</v>
      </c>
      <c r="AX52" s="283">
        <v>0</v>
      </c>
      <c r="AY52" s="283">
        <v>0</v>
      </c>
      <c r="AZ52" s="283">
        <v>0</v>
      </c>
      <c r="BA52" s="283">
        <v>0</v>
      </c>
      <c r="BB52" s="283">
        <v>43.746936830414995</v>
      </c>
      <c r="BC52" s="283">
        <v>0</v>
      </c>
      <c r="BD52" s="283">
        <v>0</v>
      </c>
      <c r="BE52" s="283">
        <v>24.779848344591286</v>
      </c>
      <c r="BF52" s="319">
        <f>COUNTIF(AW52:BE52,0)</f>
        <v>7</v>
      </c>
      <c r="BG52" s="241"/>
      <c r="BH52" s="241"/>
      <c r="BI52" s="241"/>
      <c r="BJ52" s="241"/>
      <c r="BK52" s="241"/>
    </row>
    <row r="53" spans="1:63" s="67" customFormat="1" ht="12.75" customHeight="1" x14ac:dyDescent="0.2">
      <c r="A53" s="18">
        <v>31</v>
      </c>
      <c r="B53" s="237" t="s">
        <v>23</v>
      </c>
      <c r="C53" s="60" t="s">
        <v>608</v>
      </c>
      <c r="D53" s="19" t="s">
        <v>289</v>
      </c>
      <c r="E53" s="61" t="s">
        <v>609</v>
      </c>
      <c r="F53" s="62"/>
      <c r="G53" s="145"/>
      <c r="H53" s="230"/>
      <c r="I53" s="230">
        <f>O53+S53+W53+AA53+AE53+AI53+AM53+AQ53+AU53</f>
        <v>68.319180810720866</v>
      </c>
      <c r="J53" s="85">
        <f>COUNTA(M53,Q53,U53,Y53,AC53,AG53,AK53,AO53,AS53)</f>
        <v>1</v>
      </c>
      <c r="K53" s="117">
        <f>SUM(AW53:BE53)</f>
        <v>68.319180810720866</v>
      </c>
      <c r="L53" s="137"/>
      <c r="M53" s="63"/>
      <c r="N53" s="84"/>
      <c r="O53" s="144"/>
      <c r="P53" s="122"/>
      <c r="Q53" s="63"/>
      <c r="R53" s="84"/>
      <c r="S53" s="144"/>
      <c r="T53" s="122"/>
      <c r="U53" s="63"/>
      <c r="V53" s="84"/>
      <c r="W53" s="144"/>
      <c r="X53" s="122"/>
      <c r="Y53" s="63"/>
      <c r="Z53" s="84"/>
      <c r="AA53" s="232"/>
      <c r="AB53" s="233"/>
      <c r="AC53" s="234"/>
      <c r="AD53" s="235"/>
      <c r="AE53" s="232"/>
      <c r="AF53" s="233"/>
      <c r="AG53" s="234"/>
      <c r="AH53" s="235"/>
      <c r="AI53" s="232"/>
      <c r="AJ53" s="233"/>
      <c r="AK53" s="234"/>
      <c r="AL53" s="235"/>
      <c r="AM53" s="232"/>
      <c r="AN53" s="233"/>
      <c r="AO53" s="234"/>
      <c r="AP53" s="235"/>
      <c r="AQ53" s="232"/>
      <c r="AR53" s="233"/>
      <c r="AS53" s="234" t="s">
        <v>37</v>
      </c>
      <c r="AT53" s="235">
        <v>5</v>
      </c>
      <c r="AU53" s="232">
        <v>68.319180810720866</v>
      </c>
      <c r="AV53" s="241"/>
      <c r="AW53" s="283">
        <v>0</v>
      </c>
      <c r="AX53" s="283">
        <v>0</v>
      </c>
      <c r="AY53" s="283">
        <v>0</v>
      </c>
      <c r="AZ53" s="283">
        <v>0</v>
      </c>
      <c r="BA53" s="283">
        <v>0</v>
      </c>
      <c r="BB53" s="283">
        <v>0</v>
      </c>
      <c r="BC53" s="283">
        <v>0</v>
      </c>
      <c r="BD53" s="283">
        <v>0</v>
      </c>
      <c r="BE53" s="283">
        <v>68.319180810720866</v>
      </c>
      <c r="BF53" s="319">
        <f>COUNTIF(AW53:BE53,0)</f>
        <v>8</v>
      </c>
    </row>
    <row r="54" spans="1:63" s="67" customFormat="1" ht="12.75" customHeight="1" x14ac:dyDescent="0.2">
      <c r="A54" s="18">
        <v>32</v>
      </c>
      <c r="B54" s="237" t="s">
        <v>23</v>
      </c>
      <c r="C54" s="60" t="s">
        <v>678</v>
      </c>
      <c r="D54" s="19" t="s">
        <v>679</v>
      </c>
      <c r="E54" s="61" t="s">
        <v>680</v>
      </c>
      <c r="F54" s="62"/>
      <c r="G54" s="145">
        <f>O54+S54+W54</f>
        <v>67.707526284183615</v>
      </c>
      <c r="H54" s="230">
        <f>O54+S54+W54+AA54+AE54+AI54</f>
        <v>67.707526284183615</v>
      </c>
      <c r="I54" s="230">
        <f>O54+S54+W54+AA54+AE54+AI54+AM54+AQ54+AU54</f>
        <v>67.707526284183615</v>
      </c>
      <c r="J54" s="85">
        <f>COUNTA(M54,Q54,U54,Y54,AC54,AG54,AK54,AO54,AS54)</f>
        <v>1</v>
      </c>
      <c r="K54" s="117">
        <f>SUM(AW54:BE54)</f>
        <v>67.707526284183615</v>
      </c>
      <c r="L54" s="137"/>
      <c r="M54" s="63" t="s">
        <v>36</v>
      </c>
      <c r="N54" s="322">
        <v>6</v>
      </c>
      <c r="O54" s="144">
        <v>67.707526284183615</v>
      </c>
      <c r="P54" s="122"/>
      <c r="Q54" s="63"/>
      <c r="R54" s="84"/>
      <c r="S54" s="144"/>
      <c r="T54" s="122"/>
      <c r="U54" s="63"/>
      <c r="V54" s="84"/>
      <c r="W54" s="144"/>
      <c r="X54" s="122"/>
      <c r="Y54" s="63"/>
      <c r="Z54" s="84"/>
      <c r="AA54" s="232"/>
      <c r="AB54" s="233"/>
      <c r="AC54" s="234"/>
      <c r="AD54" s="235"/>
      <c r="AE54" s="232"/>
      <c r="AF54" s="233"/>
      <c r="AG54" s="234"/>
      <c r="AH54" s="235"/>
      <c r="AI54" s="232"/>
      <c r="AJ54" s="233"/>
      <c r="AK54" s="234"/>
      <c r="AL54" s="235"/>
      <c r="AM54" s="232"/>
      <c r="AN54" s="233"/>
      <c r="AO54" s="234"/>
      <c r="AP54" s="235"/>
      <c r="AQ54" s="232"/>
      <c r="AR54" s="233"/>
      <c r="AS54" s="234"/>
      <c r="AT54" s="235"/>
      <c r="AU54" s="232"/>
      <c r="AW54" s="283">
        <v>67.707526284183615</v>
      </c>
      <c r="AX54" s="283">
        <v>0</v>
      </c>
      <c r="AY54" s="283">
        <v>0</v>
      </c>
      <c r="AZ54" s="283">
        <v>0</v>
      </c>
      <c r="BA54" s="283">
        <v>0</v>
      </c>
      <c r="BB54" s="283">
        <v>0</v>
      </c>
      <c r="BC54" s="283">
        <v>0</v>
      </c>
      <c r="BD54" s="283">
        <v>0</v>
      </c>
      <c r="BE54" s="283">
        <v>0</v>
      </c>
      <c r="BF54" s="319">
        <f>COUNTIF(AW54:BE54,0)</f>
        <v>8</v>
      </c>
    </row>
    <row r="55" spans="1:63" s="67" customFormat="1" ht="12.75" customHeight="1" x14ac:dyDescent="0.2">
      <c r="A55" s="18">
        <v>33</v>
      </c>
      <c r="B55" s="237" t="s">
        <v>23</v>
      </c>
      <c r="C55" s="60" t="s">
        <v>205</v>
      </c>
      <c r="D55" s="19" t="s">
        <v>66</v>
      </c>
      <c r="E55" s="61" t="s">
        <v>112</v>
      </c>
      <c r="F55" s="62"/>
      <c r="G55" s="145">
        <f>O55+S55+W55</f>
        <v>55.269277711743861</v>
      </c>
      <c r="H55" s="230">
        <f>O55+S55+W55+AA55+AE55+AI55</f>
        <v>55.269277711743861</v>
      </c>
      <c r="I55" s="230">
        <f>O55+S55+W55+AA55+AE55+AI55+AM55+AQ55+AU55</f>
        <v>66.380388822854968</v>
      </c>
      <c r="J55" s="85">
        <f>COUNTA(M55,Q55,U55,Y55,AC55,AG55,AK55,AO55,AS55)</f>
        <v>2</v>
      </c>
      <c r="K55" s="117">
        <f>SUM(AW55:BE55)</f>
        <v>66.380388822854968</v>
      </c>
      <c r="L55" s="137"/>
      <c r="M55" s="63" t="s">
        <v>36</v>
      </c>
      <c r="N55" s="322">
        <v>7</v>
      </c>
      <c r="O55" s="144">
        <v>55.269277711743861</v>
      </c>
      <c r="P55" s="122"/>
      <c r="Q55" s="63"/>
      <c r="R55" s="84"/>
      <c r="S55" s="144"/>
      <c r="T55" s="122"/>
      <c r="U55" s="63"/>
      <c r="V55" s="84"/>
      <c r="W55" s="144"/>
      <c r="X55" s="122"/>
      <c r="Y55" s="63"/>
      <c r="Z55" s="84"/>
      <c r="AA55" s="232"/>
      <c r="AB55" s="233"/>
      <c r="AC55" s="234"/>
      <c r="AD55" s="235"/>
      <c r="AE55" s="232"/>
      <c r="AF55" s="233"/>
      <c r="AG55" s="234"/>
      <c r="AH55" s="235"/>
      <c r="AI55" s="232"/>
      <c r="AJ55" s="233"/>
      <c r="AK55" s="234"/>
      <c r="AL55" s="235"/>
      <c r="AM55" s="232"/>
      <c r="AN55" s="233"/>
      <c r="AO55" s="234"/>
      <c r="AP55" s="235"/>
      <c r="AQ55" s="232"/>
      <c r="AR55" s="233"/>
      <c r="AS55" s="234" t="s">
        <v>37</v>
      </c>
      <c r="AT55" s="235">
        <v>9</v>
      </c>
      <c r="AU55" s="232">
        <v>11.111111111111111</v>
      </c>
      <c r="AW55" s="283">
        <v>55.269277711743861</v>
      </c>
      <c r="AX55" s="283">
        <v>0</v>
      </c>
      <c r="AY55" s="283">
        <v>0</v>
      </c>
      <c r="AZ55" s="283">
        <v>0</v>
      </c>
      <c r="BA55" s="283">
        <v>0</v>
      </c>
      <c r="BB55" s="283">
        <v>0</v>
      </c>
      <c r="BC55" s="283">
        <v>0</v>
      </c>
      <c r="BD55" s="283">
        <v>0</v>
      </c>
      <c r="BE55" s="283">
        <v>11.111111111111111</v>
      </c>
      <c r="BF55" s="319">
        <f>COUNTIF(AW55:BE55,0)</f>
        <v>7</v>
      </c>
    </row>
    <row r="56" spans="1:63" s="67" customFormat="1" ht="12.75" customHeight="1" x14ac:dyDescent="0.2">
      <c r="A56" s="18">
        <v>34</v>
      </c>
      <c r="B56" s="237" t="s">
        <v>23</v>
      </c>
      <c r="C56" s="60" t="s">
        <v>284</v>
      </c>
      <c r="D56" s="19" t="s">
        <v>285</v>
      </c>
      <c r="E56" s="61" t="s">
        <v>286</v>
      </c>
      <c r="F56" s="62"/>
      <c r="G56" s="145">
        <f>O56+S56+W56</f>
        <v>0</v>
      </c>
      <c r="H56" s="230">
        <f>O56+S56+W56+AA56+AE56+AI56</f>
        <v>60.205999132796236</v>
      </c>
      <c r="I56" s="230">
        <f>O56+S56+W56+AA56+AE56+AI56+AM56+AQ56+AU56</f>
        <v>60.205999132796236</v>
      </c>
      <c r="J56" s="85">
        <f>COUNTA(M56,Q56,U56,Y56,AC56,AG56,AK56,AO56,AS56)</f>
        <v>1</v>
      </c>
      <c r="K56" s="117">
        <f>SUM(AW56:BE56)</f>
        <v>60.205999132796236</v>
      </c>
      <c r="L56" s="137"/>
      <c r="M56" s="63"/>
      <c r="N56" s="84"/>
      <c r="O56" s="144"/>
      <c r="P56" s="122"/>
      <c r="Q56" s="63"/>
      <c r="R56" s="84"/>
      <c r="S56" s="144"/>
      <c r="T56" s="122"/>
      <c r="U56" s="63"/>
      <c r="V56" s="84"/>
      <c r="W56" s="144"/>
      <c r="X56" s="122"/>
      <c r="Y56" s="63"/>
      <c r="Z56" s="84"/>
      <c r="AA56" s="232"/>
      <c r="AB56" s="233"/>
      <c r="AC56" s="234"/>
      <c r="AD56" s="235"/>
      <c r="AE56" s="232"/>
      <c r="AF56" s="233"/>
      <c r="AG56" s="234" t="s">
        <v>283</v>
      </c>
      <c r="AH56" s="235">
        <v>5</v>
      </c>
      <c r="AI56" s="232">
        <v>60.205999132796236</v>
      </c>
      <c r="AJ56" s="233"/>
      <c r="AK56" s="234"/>
      <c r="AL56" s="235"/>
      <c r="AM56" s="232"/>
      <c r="AN56" s="233"/>
      <c r="AO56" s="234"/>
      <c r="AP56" s="235"/>
      <c r="AQ56" s="232"/>
      <c r="AR56" s="233"/>
      <c r="AS56" s="234"/>
      <c r="AT56" s="235"/>
      <c r="AU56" s="232"/>
      <c r="AW56" s="283">
        <v>0</v>
      </c>
      <c r="AX56" s="283">
        <v>0</v>
      </c>
      <c r="AY56" s="283">
        <v>0</v>
      </c>
      <c r="AZ56" s="283">
        <v>0</v>
      </c>
      <c r="BA56" s="283">
        <v>0</v>
      </c>
      <c r="BB56" s="283">
        <v>60.205999132796236</v>
      </c>
      <c r="BC56" s="283">
        <v>0</v>
      </c>
      <c r="BD56" s="283">
        <v>0</v>
      </c>
      <c r="BE56" s="283">
        <v>0</v>
      </c>
      <c r="BF56" s="319">
        <f>COUNTIF(AW56:BE56,0)</f>
        <v>8</v>
      </c>
      <c r="BG56" s="241"/>
      <c r="BH56" s="241"/>
      <c r="BI56" s="241"/>
      <c r="BJ56" s="241"/>
      <c r="BK56" s="241"/>
    </row>
    <row r="57" spans="1:63" s="67" customFormat="1" ht="12.75" customHeight="1" x14ac:dyDescent="0.2">
      <c r="A57" s="18">
        <v>35</v>
      </c>
      <c r="B57" s="237" t="s">
        <v>23</v>
      </c>
      <c r="C57" s="60" t="s">
        <v>306</v>
      </c>
      <c r="D57" s="19" t="s">
        <v>307</v>
      </c>
      <c r="E57" s="61"/>
      <c r="F57" s="62"/>
      <c r="G57" s="145">
        <f>O57+S57+W57</f>
        <v>0</v>
      </c>
      <c r="H57" s="230">
        <f>O57+S57+W57+AA57+AE57+AI57</f>
        <v>56.696514419590812</v>
      </c>
      <c r="I57" s="230">
        <f>O57+S57+W57+AA57+AE57+AI57+AM57+AQ57+AU57</f>
        <v>56.696514419590812</v>
      </c>
      <c r="J57" s="85">
        <f>COUNTA(M57,Q57,U57,Y57,AC57,AG57,AK57,AO57,AS57)</f>
        <v>1</v>
      </c>
      <c r="K57" s="117">
        <f>SUM(AW57:BE57)</f>
        <v>56.696514419590812</v>
      </c>
      <c r="L57" s="137"/>
      <c r="M57" s="63"/>
      <c r="N57" s="84"/>
      <c r="O57" s="144"/>
      <c r="P57" s="122"/>
      <c r="Q57" s="63"/>
      <c r="R57" s="84"/>
      <c r="S57" s="144"/>
      <c r="T57" s="122"/>
      <c r="U57" s="63"/>
      <c r="V57" s="84"/>
      <c r="W57" s="144"/>
      <c r="X57" s="122"/>
      <c r="Y57" s="63"/>
      <c r="Z57" s="84"/>
      <c r="AA57" s="232"/>
      <c r="AB57" s="233"/>
      <c r="AC57" s="234"/>
      <c r="AD57" s="235"/>
      <c r="AE57" s="232"/>
      <c r="AF57" s="233"/>
      <c r="AG57" s="234" t="s">
        <v>298</v>
      </c>
      <c r="AH57" s="235">
        <v>8</v>
      </c>
      <c r="AI57" s="232">
        <v>56.696514419590812</v>
      </c>
      <c r="AJ57" s="233"/>
      <c r="AK57" s="234"/>
      <c r="AL57" s="235"/>
      <c r="AM57" s="232"/>
      <c r="AN57" s="233"/>
      <c r="AO57" s="234"/>
      <c r="AP57" s="235"/>
      <c r="AQ57" s="232"/>
      <c r="AR57" s="233"/>
      <c r="AS57" s="234"/>
      <c r="AT57" s="235"/>
      <c r="AU57" s="232"/>
      <c r="AW57" s="283">
        <v>0</v>
      </c>
      <c r="AX57" s="283">
        <v>0</v>
      </c>
      <c r="AY57" s="283">
        <v>0</v>
      </c>
      <c r="AZ57" s="283">
        <v>0</v>
      </c>
      <c r="BA57" s="283">
        <v>0</v>
      </c>
      <c r="BB57" s="283">
        <v>56.696514419590812</v>
      </c>
      <c r="BC57" s="283">
        <v>0</v>
      </c>
      <c r="BD57" s="283">
        <v>0</v>
      </c>
      <c r="BE57" s="283">
        <v>0</v>
      </c>
      <c r="BF57" s="319">
        <f>COUNTIF(AW57:BE57,0)</f>
        <v>8</v>
      </c>
      <c r="BG57" s="241"/>
      <c r="BH57" s="241"/>
      <c r="BI57" s="241"/>
      <c r="BJ57" s="241"/>
      <c r="BK57" s="241"/>
    </row>
    <row r="58" spans="1:63" s="67" customFormat="1" ht="12.75" customHeight="1" x14ac:dyDescent="0.2">
      <c r="A58" s="18">
        <v>36</v>
      </c>
      <c r="B58" s="237" t="s">
        <v>23</v>
      </c>
      <c r="C58" s="60" t="s">
        <v>357</v>
      </c>
      <c r="D58" s="19" t="s">
        <v>358</v>
      </c>
      <c r="E58" s="61" t="s">
        <v>639</v>
      </c>
      <c r="F58" s="62"/>
      <c r="G58" s="145"/>
      <c r="H58" s="230"/>
      <c r="I58" s="230">
        <f>O58+S58+W58+AA58+AE58+AI58+AM58+AQ58+AU58</f>
        <v>53.249007397228503</v>
      </c>
      <c r="J58" s="85">
        <f>COUNTA(M58,Q58,U58,Y58,AC58,AG58,AK58,AO58,AS58)</f>
        <v>1</v>
      </c>
      <c r="K58" s="117">
        <f>SUM(AW58:BE58)</f>
        <v>53.249007397228503</v>
      </c>
      <c r="L58" s="137"/>
      <c r="M58" s="63"/>
      <c r="N58" s="84"/>
      <c r="O58" s="144"/>
      <c r="P58" s="122"/>
      <c r="Q58" s="63"/>
      <c r="R58" s="84"/>
      <c r="S58" s="144"/>
      <c r="T58" s="122"/>
      <c r="U58" s="63"/>
      <c r="V58" s="84"/>
      <c r="W58" s="144"/>
      <c r="X58" s="122"/>
      <c r="Y58" s="63"/>
      <c r="Z58" s="84"/>
      <c r="AA58" s="232"/>
      <c r="AB58" s="233"/>
      <c r="AC58" s="234"/>
      <c r="AD58" s="235"/>
      <c r="AE58" s="232"/>
      <c r="AF58" s="233"/>
      <c r="AG58" s="234"/>
      <c r="AH58" s="235"/>
      <c r="AI58" s="232"/>
      <c r="AJ58" s="233"/>
      <c r="AK58" s="234"/>
      <c r="AL58" s="235"/>
      <c r="AM58" s="232"/>
      <c r="AN58" s="233"/>
      <c r="AO58" s="234"/>
      <c r="AP58" s="235"/>
      <c r="AQ58" s="232"/>
      <c r="AR58" s="233"/>
      <c r="AS58" s="234" t="s">
        <v>37</v>
      </c>
      <c r="AT58" s="235">
        <v>6</v>
      </c>
      <c r="AU58" s="232">
        <v>53.249007397228503</v>
      </c>
      <c r="AV58" s="241"/>
      <c r="AW58" s="283">
        <v>0</v>
      </c>
      <c r="AX58" s="283">
        <v>0</v>
      </c>
      <c r="AY58" s="283">
        <v>0</v>
      </c>
      <c r="AZ58" s="283">
        <v>0</v>
      </c>
      <c r="BA58" s="283">
        <v>0</v>
      </c>
      <c r="BB58" s="283">
        <v>0</v>
      </c>
      <c r="BC58" s="283">
        <v>0</v>
      </c>
      <c r="BD58" s="283">
        <v>0</v>
      </c>
      <c r="BE58" s="283">
        <v>53.249007397228503</v>
      </c>
      <c r="BF58" s="319">
        <f>COUNTIF(AW58:BE58,0)</f>
        <v>8</v>
      </c>
      <c r="BG58" s="241"/>
      <c r="BH58" s="241"/>
      <c r="BI58" s="241"/>
      <c r="BJ58" s="241"/>
      <c r="BK58" s="241"/>
    </row>
    <row r="59" spans="1:63" s="67" customFormat="1" ht="12.75" customHeight="1" x14ac:dyDescent="0.2">
      <c r="A59" s="18">
        <v>37</v>
      </c>
      <c r="B59" s="237" t="s">
        <v>23</v>
      </c>
      <c r="C59" s="60" t="s">
        <v>90</v>
      </c>
      <c r="D59" s="19" t="s">
        <v>91</v>
      </c>
      <c r="E59" s="61" t="s">
        <v>92</v>
      </c>
      <c r="F59" s="62"/>
      <c r="G59" s="145">
        <f>O59+S59+W59</f>
        <v>43.27877127195044</v>
      </c>
      <c r="H59" s="230">
        <f>O59+S59+W59+AA59+AE59+AI59</f>
        <v>43.27877127195044</v>
      </c>
      <c r="I59" s="230">
        <f>O59+S59+W59+AA59+AE59+AI59+AM59+AQ59+AU59</f>
        <v>43.27877127195044</v>
      </c>
      <c r="J59" s="85">
        <f>COUNTA(M59,Q59,U59,Y59,AC59,AG59,AK59,AO59,AS59)</f>
        <v>1</v>
      </c>
      <c r="K59" s="117">
        <f>SUM(AW59:BE59)</f>
        <v>43.27877127195044</v>
      </c>
      <c r="L59" s="137"/>
      <c r="M59" s="63" t="s">
        <v>36</v>
      </c>
      <c r="N59" s="322">
        <v>8</v>
      </c>
      <c r="O59" s="144">
        <v>43.27877127195044</v>
      </c>
      <c r="P59" s="122"/>
      <c r="Q59" s="63"/>
      <c r="R59" s="84"/>
      <c r="S59" s="144"/>
      <c r="T59" s="122"/>
      <c r="U59" s="63"/>
      <c r="V59" s="84"/>
      <c r="W59" s="144"/>
      <c r="X59" s="122"/>
      <c r="Y59" s="63"/>
      <c r="Z59" s="84"/>
      <c r="AA59" s="232"/>
      <c r="AB59" s="233"/>
      <c r="AC59" s="234"/>
      <c r="AD59" s="235"/>
      <c r="AE59" s="232"/>
      <c r="AF59" s="233"/>
      <c r="AG59" s="234"/>
      <c r="AH59" s="235"/>
      <c r="AI59" s="232"/>
      <c r="AJ59" s="233"/>
      <c r="AK59" s="234"/>
      <c r="AL59" s="235"/>
      <c r="AM59" s="232"/>
      <c r="AN59" s="233"/>
      <c r="AO59" s="234"/>
      <c r="AP59" s="235"/>
      <c r="AQ59" s="232"/>
      <c r="AR59" s="233"/>
      <c r="AS59" s="234"/>
      <c r="AT59" s="235"/>
      <c r="AU59" s="232"/>
      <c r="AW59" s="283">
        <v>43.27877127195044</v>
      </c>
      <c r="AX59" s="283">
        <v>0</v>
      </c>
      <c r="AY59" s="283">
        <v>0</v>
      </c>
      <c r="AZ59" s="283">
        <v>0</v>
      </c>
      <c r="BA59" s="283">
        <v>0</v>
      </c>
      <c r="BB59" s="283">
        <v>0</v>
      </c>
      <c r="BC59" s="283">
        <v>0</v>
      </c>
      <c r="BD59" s="283">
        <v>0</v>
      </c>
      <c r="BE59" s="283">
        <v>0</v>
      </c>
      <c r="BF59" s="319">
        <f>COUNTIF(AW59:BE59,0)</f>
        <v>8</v>
      </c>
      <c r="BG59" s="241"/>
      <c r="BH59" s="241"/>
      <c r="BI59" s="241"/>
      <c r="BJ59" s="241"/>
      <c r="BK59" s="241"/>
    </row>
    <row r="60" spans="1:63" s="67" customFormat="1" ht="12.75" customHeight="1" x14ac:dyDescent="0.2">
      <c r="A60" s="18">
        <v>38</v>
      </c>
      <c r="B60" s="237" t="s">
        <v>23</v>
      </c>
      <c r="C60" s="60" t="s">
        <v>832</v>
      </c>
      <c r="D60" s="19" t="s">
        <v>833</v>
      </c>
      <c r="E60" s="61" t="s">
        <v>834</v>
      </c>
      <c r="F60" s="62"/>
      <c r="G60" s="145">
        <f>O60+S60+W60</f>
        <v>0</v>
      </c>
      <c r="H60" s="230">
        <f>O60+S60+W60+AA60+AE60+AI60</f>
        <v>39.580270163748324</v>
      </c>
      <c r="I60" s="230">
        <f>O60+S60+W60+AA60+AE60+AI60+AM60+AQ60+AU60</f>
        <v>39.580270163748324</v>
      </c>
      <c r="J60" s="85">
        <f>COUNTA(M60,Q60,U60,Y60,AC60,AG60,AK60,AO60,AS60)</f>
        <v>1</v>
      </c>
      <c r="K60" s="117">
        <f>SUM(AW60:BE60)</f>
        <v>39.580270163748324</v>
      </c>
      <c r="L60" s="137"/>
      <c r="M60" s="63"/>
      <c r="N60" s="84"/>
      <c r="O60" s="144"/>
      <c r="P60" s="122"/>
      <c r="Q60" s="63"/>
      <c r="R60" s="84"/>
      <c r="S60" s="144"/>
      <c r="T60" s="122"/>
      <c r="U60" s="63"/>
      <c r="V60" s="84"/>
      <c r="W60" s="144"/>
      <c r="X60" s="122"/>
      <c r="Y60" s="63"/>
      <c r="Z60" s="84"/>
      <c r="AA60" s="232"/>
      <c r="AB60" s="233"/>
      <c r="AC60" s="234" t="s">
        <v>23</v>
      </c>
      <c r="AD60" s="235">
        <v>9</v>
      </c>
      <c r="AE60" s="232">
        <v>39.580270163748324</v>
      </c>
      <c r="AF60" s="233"/>
      <c r="AG60" s="234"/>
      <c r="AH60" s="235"/>
      <c r="AI60" s="232"/>
      <c r="AJ60" s="233"/>
      <c r="AK60" s="234"/>
      <c r="AL60" s="235"/>
      <c r="AM60" s="232"/>
      <c r="AN60" s="233"/>
      <c r="AO60" s="234"/>
      <c r="AP60" s="235"/>
      <c r="AQ60" s="232"/>
      <c r="AR60" s="233"/>
      <c r="AS60" s="234"/>
      <c r="AT60" s="235"/>
      <c r="AU60" s="232"/>
      <c r="AW60" s="283">
        <v>0</v>
      </c>
      <c r="AX60" s="283">
        <v>0</v>
      </c>
      <c r="AY60" s="283">
        <v>0</v>
      </c>
      <c r="AZ60" s="283">
        <v>0</v>
      </c>
      <c r="BA60" s="283">
        <v>39.580270163748324</v>
      </c>
      <c r="BB60" s="283">
        <v>0</v>
      </c>
      <c r="BC60" s="283">
        <v>0</v>
      </c>
      <c r="BD60" s="283">
        <v>0</v>
      </c>
      <c r="BE60" s="283">
        <v>0</v>
      </c>
      <c r="BF60" s="319">
        <f>COUNTIF(AW60:BE60,0)</f>
        <v>8</v>
      </c>
      <c r="BG60" s="241"/>
      <c r="BH60" s="241"/>
      <c r="BI60" s="241"/>
      <c r="BJ60" s="241"/>
      <c r="BK60" s="241"/>
    </row>
    <row r="61" spans="1:63" s="67" customFormat="1" ht="12.75" customHeight="1" x14ac:dyDescent="0.2">
      <c r="A61" s="18">
        <v>39</v>
      </c>
      <c r="B61" s="237" t="s">
        <v>23</v>
      </c>
      <c r="C61" s="60" t="s">
        <v>571</v>
      </c>
      <c r="D61" s="19" t="s">
        <v>601</v>
      </c>
      <c r="E61" s="61" t="s">
        <v>602</v>
      </c>
      <c r="F61" s="62"/>
      <c r="G61" s="145"/>
      <c r="H61" s="230"/>
      <c r="I61" s="230">
        <f>O61+S61+W61+AA61+AE61+AI61+AM61+AQ61+AU61</f>
        <v>38.790556804586728</v>
      </c>
      <c r="J61" s="85">
        <f>COUNTA(M61,Q61,U61,Y61,AC61,AG61,AK61,AO61,AS61)</f>
        <v>1</v>
      </c>
      <c r="K61" s="117">
        <f>SUM(AW61:BE61)</f>
        <v>38.790556804586728</v>
      </c>
      <c r="L61" s="137"/>
      <c r="M61" s="63"/>
      <c r="N61" s="84"/>
      <c r="O61" s="144"/>
      <c r="P61" s="122"/>
      <c r="Q61" s="63"/>
      <c r="R61" s="84"/>
      <c r="S61" s="144"/>
      <c r="T61" s="122"/>
      <c r="U61" s="63"/>
      <c r="V61" s="84"/>
      <c r="W61" s="144"/>
      <c r="X61" s="122"/>
      <c r="Y61" s="63"/>
      <c r="Z61" s="84"/>
      <c r="AA61" s="232"/>
      <c r="AB61" s="233"/>
      <c r="AC61" s="234"/>
      <c r="AD61" s="235"/>
      <c r="AE61" s="232"/>
      <c r="AF61" s="233"/>
      <c r="AG61" s="234"/>
      <c r="AH61" s="235"/>
      <c r="AI61" s="232"/>
      <c r="AJ61" s="233"/>
      <c r="AK61" s="234"/>
      <c r="AL61" s="235"/>
      <c r="AM61" s="232"/>
      <c r="AN61" s="233"/>
      <c r="AO61" s="234"/>
      <c r="AP61" s="235"/>
      <c r="AQ61" s="232"/>
      <c r="AR61" s="233"/>
      <c r="AS61" s="234" t="s">
        <v>37</v>
      </c>
      <c r="AT61" s="235">
        <v>7</v>
      </c>
      <c r="AU61" s="232">
        <v>38.790556804586728</v>
      </c>
      <c r="AV61" s="241"/>
      <c r="AW61" s="283">
        <v>0</v>
      </c>
      <c r="AX61" s="283">
        <v>0</v>
      </c>
      <c r="AY61" s="283">
        <v>0</v>
      </c>
      <c r="AZ61" s="283">
        <v>0</v>
      </c>
      <c r="BA61" s="283">
        <v>0</v>
      </c>
      <c r="BB61" s="283">
        <v>0</v>
      </c>
      <c r="BC61" s="283">
        <v>0</v>
      </c>
      <c r="BD61" s="283">
        <v>0</v>
      </c>
      <c r="BE61" s="283">
        <v>38.790556804586728</v>
      </c>
      <c r="BF61" s="319">
        <f>COUNTIF(AW61:BE61,0)</f>
        <v>8</v>
      </c>
      <c r="BG61" s="241"/>
      <c r="BH61" s="241"/>
      <c r="BI61" s="241"/>
      <c r="BJ61" s="241"/>
      <c r="BK61" s="241"/>
    </row>
    <row r="62" spans="1:63" s="67" customFormat="1" ht="12.75" customHeight="1" x14ac:dyDescent="0.2">
      <c r="A62" s="18">
        <v>40</v>
      </c>
      <c r="B62" s="237" t="s">
        <v>23</v>
      </c>
      <c r="C62" s="60" t="s">
        <v>892</v>
      </c>
      <c r="D62" s="19" t="s">
        <v>304</v>
      </c>
      <c r="E62" s="61" t="s">
        <v>305</v>
      </c>
      <c r="F62" s="62"/>
      <c r="G62" s="145">
        <f>O62+S62+W62</f>
        <v>0</v>
      </c>
      <c r="H62" s="230">
        <f>O62+S62+W62+AA62+AE62+AI62</f>
        <v>36.466398384572607</v>
      </c>
      <c r="I62" s="230">
        <f>O62+S62+W62+AA62+AE62+AI62+AM62+AQ62+AU62</f>
        <v>36.466398384572607</v>
      </c>
      <c r="J62" s="85">
        <f>COUNTA(M62,Q62,U62,Y62,AC62,AG62,AK62,AO62,AS62)</f>
        <v>1</v>
      </c>
      <c r="K62" s="117">
        <f>SUM(AW62:BE62)</f>
        <v>36.466398384572607</v>
      </c>
      <c r="L62" s="137"/>
      <c r="M62" s="63"/>
      <c r="N62" s="84"/>
      <c r="O62" s="144"/>
      <c r="P62" s="122"/>
      <c r="Q62" s="63"/>
      <c r="R62" s="84"/>
      <c r="S62" s="144"/>
      <c r="T62" s="122"/>
      <c r="U62" s="63"/>
      <c r="V62" s="84"/>
      <c r="W62" s="144"/>
      <c r="X62" s="122"/>
      <c r="Y62" s="63"/>
      <c r="Z62" s="84"/>
      <c r="AA62" s="232"/>
      <c r="AB62" s="233"/>
      <c r="AC62" s="234"/>
      <c r="AD62" s="235"/>
      <c r="AE62" s="232"/>
      <c r="AF62" s="233"/>
      <c r="AG62" s="234" t="s">
        <v>298</v>
      </c>
      <c r="AH62" s="235">
        <v>10</v>
      </c>
      <c r="AI62" s="232">
        <v>36.466398384572607</v>
      </c>
      <c r="AJ62" s="233"/>
      <c r="AK62" s="234"/>
      <c r="AL62" s="235"/>
      <c r="AM62" s="232"/>
      <c r="AN62" s="233"/>
      <c r="AO62" s="234"/>
      <c r="AP62" s="235"/>
      <c r="AQ62" s="232"/>
      <c r="AR62" s="233"/>
      <c r="AS62" s="234"/>
      <c r="AT62" s="235"/>
      <c r="AU62" s="232"/>
      <c r="AW62" s="283">
        <v>0</v>
      </c>
      <c r="AX62" s="283">
        <v>0</v>
      </c>
      <c r="AY62" s="283">
        <v>0</v>
      </c>
      <c r="AZ62" s="283">
        <v>0</v>
      </c>
      <c r="BA62" s="283">
        <v>0</v>
      </c>
      <c r="BB62" s="283">
        <v>36.466398384572607</v>
      </c>
      <c r="BC62" s="283">
        <v>0</v>
      </c>
      <c r="BD62" s="283">
        <v>0</v>
      </c>
      <c r="BE62" s="283">
        <v>0</v>
      </c>
      <c r="BF62" s="319">
        <f>COUNTIF(AW62:BE62,0)</f>
        <v>8</v>
      </c>
    </row>
    <row r="63" spans="1:63" s="67" customFormat="1" ht="12.75" customHeight="1" x14ac:dyDescent="0.2">
      <c r="A63" s="18">
        <v>41</v>
      </c>
      <c r="B63" s="237" t="s">
        <v>23</v>
      </c>
      <c r="C63" s="60" t="s">
        <v>1052</v>
      </c>
      <c r="D63" s="19" t="s">
        <v>1053</v>
      </c>
      <c r="E63" s="61" t="s">
        <v>1054</v>
      </c>
      <c r="F63" s="62"/>
      <c r="G63" s="145"/>
      <c r="H63" s="230"/>
      <c r="I63" s="230">
        <f>O63+S63+W63+AA63+AE63+AI63+AM63+AQ63+AU63</f>
        <v>31.91876805295923</v>
      </c>
      <c r="J63" s="85">
        <f>COUNTA(M63,Q63,U63,Y63,AC63,AG63,AK63,AO63,AS63)</f>
        <v>1</v>
      </c>
      <c r="K63" s="117">
        <f>SUM(AW63:BE63)</f>
        <v>31.91876805295923</v>
      </c>
      <c r="L63" s="137"/>
      <c r="M63" s="63"/>
      <c r="N63" s="84"/>
      <c r="O63" s="144"/>
      <c r="P63" s="122"/>
      <c r="Q63" s="63"/>
      <c r="R63" s="84"/>
      <c r="S63" s="144"/>
      <c r="T63" s="122"/>
      <c r="U63" s="63"/>
      <c r="V63" s="84"/>
      <c r="W63" s="144"/>
      <c r="X63" s="122"/>
      <c r="Y63" s="63"/>
      <c r="Z63" s="84"/>
      <c r="AA63" s="232"/>
      <c r="AB63" s="233"/>
      <c r="AC63" s="234"/>
      <c r="AD63" s="235"/>
      <c r="AE63" s="232"/>
      <c r="AF63" s="233"/>
      <c r="AG63" s="234"/>
      <c r="AH63" s="235"/>
      <c r="AI63" s="232"/>
      <c r="AJ63" s="233"/>
      <c r="AK63" s="234"/>
      <c r="AL63" s="235"/>
      <c r="AM63" s="232"/>
      <c r="AN63" s="233"/>
      <c r="AO63" s="234" t="s">
        <v>23</v>
      </c>
      <c r="AP63" s="322">
        <v>6</v>
      </c>
      <c r="AQ63" s="232">
        <v>31.91876805295923</v>
      </c>
      <c r="AR63" s="233"/>
      <c r="AS63" s="234"/>
      <c r="AT63" s="235"/>
      <c r="AU63" s="232"/>
      <c r="AV63" s="241"/>
      <c r="AW63" s="283">
        <v>0</v>
      </c>
      <c r="AX63" s="283">
        <v>0</v>
      </c>
      <c r="AY63" s="283">
        <v>0</v>
      </c>
      <c r="AZ63" s="283">
        <v>0</v>
      </c>
      <c r="BA63" s="283">
        <v>0</v>
      </c>
      <c r="BB63" s="283">
        <v>0</v>
      </c>
      <c r="BC63" s="283">
        <v>0</v>
      </c>
      <c r="BD63" s="283">
        <v>31.91876805295923</v>
      </c>
      <c r="BE63" s="283">
        <v>0</v>
      </c>
      <c r="BF63" s="319">
        <f>COUNTIF(AW63:BE63,0)</f>
        <v>8</v>
      </c>
    </row>
    <row r="64" spans="1:63" s="67" customFormat="1" ht="12.75" customHeight="1" x14ac:dyDescent="0.2">
      <c r="A64" s="18">
        <v>42</v>
      </c>
      <c r="B64" s="237" t="s">
        <v>23</v>
      </c>
      <c r="C64" s="60" t="s">
        <v>835</v>
      </c>
      <c r="D64" s="19" t="s">
        <v>836</v>
      </c>
      <c r="E64" s="61" t="s">
        <v>837</v>
      </c>
      <c r="F64" s="62"/>
      <c r="G64" s="145">
        <f>O64+S64+W64</f>
        <v>0</v>
      </c>
      <c r="H64" s="230">
        <f>O64+S64+W64+AA64+AE64+AI64</f>
        <v>28.959062302381241</v>
      </c>
      <c r="I64" s="230">
        <f>O64+S64+W64+AA64+AE64+AI64+AM64+AQ64+AU64</f>
        <v>28.959062302381241</v>
      </c>
      <c r="J64" s="85">
        <f>COUNTA(M64,Q64,U64,Y64,AC64,AG64,AK64,AO64,AS64)</f>
        <v>1</v>
      </c>
      <c r="K64" s="117">
        <f>SUM(AW64:BE64)</f>
        <v>28.959062302381241</v>
      </c>
      <c r="L64" s="137"/>
      <c r="M64" s="63"/>
      <c r="N64" s="84"/>
      <c r="O64" s="144"/>
      <c r="P64" s="122"/>
      <c r="Q64" s="63"/>
      <c r="R64" s="84"/>
      <c r="S64" s="144"/>
      <c r="T64" s="122"/>
      <c r="U64" s="63"/>
      <c r="V64" s="84"/>
      <c r="W64" s="144"/>
      <c r="X64" s="122"/>
      <c r="Y64" s="63"/>
      <c r="Z64" s="84"/>
      <c r="AA64" s="232"/>
      <c r="AB64" s="233"/>
      <c r="AC64" s="234" t="s">
        <v>23</v>
      </c>
      <c r="AD64" s="235">
        <v>10</v>
      </c>
      <c r="AE64" s="232">
        <v>28.959062302381241</v>
      </c>
      <c r="AF64" s="233"/>
      <c r="AG64" s="234"/>
      <c r="AH64" s="235"/>
      <c r="AI64" s="232"/>
      <c r="AJ64" s="233"/>
      <c r="AK64" s="234"/>
      <c r="AL64" s="235"/>
      <c r="AM64" s="232"/>
      <c r="AN64" s="233"/>
      <c r="AO64" s="234"/>
      <c r="AP64" s="235"/>
      <c r="AQ64" s="232"/>
      <c r="AR64" s="233"/>
      <c r="AS64" s="234"/>
      <c r="AT64" s="235"/>
      <c r="AU64" s="232"/>
      <c r="AW64" s="283">
        <v>0</v>
      </c>
      <c r="AX64" s="283">
        <v>0</v>
      </c>
      <c r="AY64" s="283">
        <v>0</v>
      </c>
      <c r="AZ64" s="283">
        <v>0</v>
      </c>
      <c r="BA64" s="283">
        <v>28.959062302381241</v>
      </c>
      <c r="BB64" s="283">
        <v>0</v>
      </c>
      <c r="BC64" s="283">
        <v>0</v>
      </c>
      <c r="BD64" s="283">
        <v>0</v>
      </c>
      <c r="BE64" s="283">
        <v>0</v>
      </c>
      <c r="BF64" s="319">
        <f>COUNTIF(AW64:BE64,0)</f>
        <v>8</v>
      </c>
      <c r="BG64" s="241"/>
      <c r="BH64" s="241"/>
      <c r="BI64" s="241"/>
      <c r="BJ64" s="241"/>
      <c r="BK64" s="241"/>
    </row>
    <row r="65" spans="1:63" s="241" customFormat="1" ht="12.75" customHeight="1" x14ac:dyDescent="0.2">
      <c r="A65" s="18">
        <v>43</v>
      </c>
      <c r="B65" s="237" t="s">
        <v>23</v>
      </c>
      <c r="C65" s="60" t="s">
        <v>878</v>
      </c>
      <c r="D65" s="19" t="s">
        <v>879</v>
      </c>
      <c r="E65" s="61" t="s">
        <v>880</v>
      </c>
      <c r="F65" s="62"/>
      <c r="G65" s="145">
        <f>O65+S65+W65</f>
        <v>0</v>
      </c>
      <c r="H65" s="230">
        <f>O65+S65+W65+AA65+AE65+AI65</f>
        <v>27.899597348884335</v>
      </c>
      <c r="I65" s="230">
        <f>O65+S65+W65+AA65+AE65+AI65+AM65+AQ65+AU65</f>
        <v>27.899597348884335</v>
      </c>
      <c r="J65" s="85">
        <f>COUNTA(M65,Q65,U65,Y65,AC65,AG65,AK65,AO65,AS65)</f>
        <v>1</v>
      </c>
      <c r="K65" s="117">
        <f>SUM(AW65:BE65)</f>
        <v>27.899597348884335</v>
      </c>
      <c r="L65" s="137"/>
      <c r="M65" s="63"/>
      <c r="N65" s="84"/>
      <c r="O65" s="144"/>
      <c r="P65" s="122"/>
      <c r="Q65" s="63"/>
      <c r="R65" s="84"/>
      <c r="S65" s="144"/>
      <c r="T65" s="122"/>
      <c r="U65" s="63"/>
      <c r="V65" s="84"/>
      <c r="W65" s="144"/>
      <c r="X65" s="122"/>
      <c r="Y65" s="63"/>
      <c r="Z65" s="84"/>
      <c r="AA65" s="232"/>
      <c r="AB65" s="233"/>
      <c r="AC65" s="234"/>
      <c r="AD65" s="235"/>
      <c r="AE65" s="232"/>
      <c r="AF65" s="233"/>
      <c r="AG65" s="234" t="s">
        <v>283</v>
      </c>
      <c r="AH65" s="235">
        <v>7</v>
      </c>
      <c r="AI65" s="232">
        <v>27.899597348884335</v>
      </c>
      <c r="AJ65" s="233"/>
      <c r="AK65" s="234"/>
      <c r="AL65" s="235"/>
      <c r="AM65" s="232"/>
      <c r="AN65" s="233"/>
      <c r="AO65" s="234"/>
      <c r="AP65" s="235"/>
      <c r="AQ65" s="232"/>
      <c r="AR65" s="233"/>
      <c r="AS65" s="234"/>
      <c r="AT65" s="235"/>
      <c r="AU65" s="232"/>
      <c r="AV65" s="67"/>
      <c r="AW65" s="283">
        <v>0</v>
      </c>
      <c r="AX65" s="283">
        <v>0</v>
      </c>
      <c r="AY65" s="283">
        <v>0</v>
      </c>
      <c r="AZ65" s="283">
        <v>0</v>
      </c>
      <c r="BA65" s="283">
        <v>0</v>
      </c>
      <c r="BB65" s="283">
        <v>27.899597348884335</v>
      </c>
      <c r="BC65" s="283">
        <v>0</v>
      </c>
      <c r="BD65" s="283">
        <v>0</v>
      </c>
      <c r="BE65" s="283">
        <v>0</v>
      </c>
      <c r="BF65" s="319">
        <f>COUNTIF(AW65:BE65,0)</f>
        <v>8</v>
      </c>
      <c r="BG65" s="67"/>
      <c r="BH65" s="67"/>
      <c r="BI65" s="67"/>
      <c r="BJ65" s="67"/>
      <c r="BK65" s="67"/>
    </row>
    <row r="66" spans="1:63" s="241" customFormat="1" ht="12.75" customHeight="1" x14ac:dyDescent="0.2">
      <c r="A66" s="18">
        <v>44</v>
      </c>
      <c r="B66" s="237" t="s">
        <v>23</v>
      </c>
      <c r="C66" s="60" t="s">
        <v>308</v>
      </c>
      <c r="D66" s="19" t="s">
        <v>309</v>
      </c>
      <c r="E66" s="61" t="s">
        <v>310</v>
      </c>
      <c r="F66" s="62"/>
      <c r="G66" s="145">
        <f>O66+S66+W66</f>
        <v>0</v>
      </c>
      <c r="H66" s="230">
        <f>O66+S66+W66+AA66+AE66+AI66</f>
        <v>26.704456434353663</v>
      </c>
      <c r="I66" s="230">
        <f>O66+S66+W66+AA66+AE66+AI66+AM66+AQ66+AU66</f>
        <v>26.704456434353663</v>
      </c>
      <c r="J66" s="85">
        <f>COUNTA(M66,Q66,U66,Y66,AC66,AG66,AK66,AO66,AS66)</f>
        <v>1</v>
      </c>
      <c r="K66" s="117">
        <f>SUM(AW66:BE66)</f>
        <v>26.704456434353663</v>
      </c>
      <c r="L66" s="137"/>
      <c r="M66" s="63"/>
      <c r="N66" s="84"/>
      <c r="O66" s="144"/>
      <c r="P66" s="122"/>
      <c r="Q66" s="63"/>
      <c r="R66" s="84"/>
      <c r="S66" s="144"/>
      <c r="T66" s="122"/>
      <c r="U66" s="63"/>
      <c r="V66" s="84"/>
      <c r="W66" s="144"/>
      <c r="X66" s="122"/>
      <c r="Y66" s="63"/>
      <c r="Z66" s="84"/>
      <c r="AA66" s="232"/>
      <c r="AB66" s="233"/>
      <c r="AC66" s="234"/>
      <c r="AD66" s="235"/>
      <c r="AE66" s="232"/>
      <c r="AF66" s="233"/>
      <c r="AG66" s="234" t="s">
        <v>298</v>
      </c>
      <c r="AH66" s="235">
        <v>11</v>
      </c>
      <c r="AI66" s="232">
        <v>26.704456434353663</v>
      </c>
      <c r="AJ66" s="233"/>
      <c r="AK66" s="234"/>
      <c r="AL66" s="235"/>
      <c r="AM66" s="232"/>
      <c r="AN66" s="233"/>
      <c r="AO66" s="234"/>
      <c r="AP66" s="235"/>
      <c r="AQ66" s="232"/>
      <c r="AR66" s="233"/>
      <c r="AS66" s="234"/>
      <c r="AT66" s="235"/>
      <c r="AU66" s="232"/>
      <c r="AV66" s="67"/>
      <c r="AW66" s="283">
        <v>0</v>
      </c>
      <c r="AX66" s="283">
        <v>0</v>
      </c>
      <c r="AY66" s="283">
        <v>0</v>
      </c>
      <c r="AZ66" s="283">
        <v>0</v>
      </c>
      <c r="BA66" s="283">
        <v>0</v>
      </c>
      <c r="BB66" s="283">
        <v>26.704456434353663</v>
      </c>
      <c r="BC66" s="283">
        <v>0</v>
      </c>
      <c r="BD66" s="283">
        <v>0</v>
      </c>
      <c r="BE66" s="283">
        <v>0</v>
      </c>
      <c r="BF66" s="319">
        <f>COUNTIF(AW66:BE66,0)</f>
        <v>8</v>
      </c>
      <c r="BG66" s="67"/>
      <c r="BH66" s="67"/>
      <c r="BI66" s="67"/>
      <c r="BJ66" s="67"/>
      <c r="BK66" s="67"/>
    </row>
    <row r="67" spans="1:63" s="241" customFormat="1" ht="12.75" customHeight="1" x14ac:dyDescent="0.2">
      <c r="A67" s="18">
        <v>45</v>
      </c>
      <c r="B67" s="237" t="s">
        <v>23</v>
      </c>
      <c r="C67" s="60" t="s">
        <v>800</v>
      </c>
      <c r="D67" s="19" t="s">
        <v>801</v>
      </c>
      <c r="E67" s="61" t="s">
        <v>802</v>
      </c>
      <c r="F67" s="62"/>
      <c r="G67" s="145">
        <f>O67+S67+W67</f>
        <v>0</v>
      </c>
      <c r="H67" s="230">
        <f>O67+S67+W67+AA67+AE67+AI67</f>
        <v>24.779848344591286</v>
      </c>
      <c r="I67" s="230">
        <f>O67+S67+W67+AA67+AE67+AI67+AM67+AQ67+AU67</f>
        <v>24.779848344591286</v>
      </c>
      <c r="J67" s="85">
        <f>COUNTA(M67,Q67,U67,Y67,AC67,AG67,AK67,AO67,AS67)</f>
        <v>1</v>
      </c>
      <c r="K67" s="117">
        <f>SUM(AW67:BE67)</f>
        <v>24.779848344591286</v>
      </c>
      <c r="L67" s="137"/>
      <c r="M67" s="63"/>
      <c r="N67" s="84"/>
      <c r="O67" s="144"/>
      <c r="P67" s="122"/>
      <c r="Q67" s="63"/>
      <c r="R67" s="84"/>
      <c r="S67" s="144"/>
      <c r="T67" s="122"/>
      <c r="U67" s="63"/>
      <c r="V67" s="84"/>
      <c r="W67" s="144"/>
      <c r="X67" s="122"/>
      <c r="Y67" s="63" t="s">
        <v>23</v>
      </c>
      <c r="Z67" s="84">
        <v>8</v>
      </c>
      <c r="AA67" s="232">
        <v>24.779848344591286</v>
      </c>
      <c r="AB67" s="233"/>
      <c r="AC67" s="234"/>
      <c r="AD67" s="235"/>
      <c r="AE67" s="232"/>
      <c r="AF67" s="233"/>
      <c r="AG67" s="234"/>
      <c r="AH67" s="235"/>
      <c r="AI67" s="232"/>
      <c r="AJ67" s="233"/>
      <c r="AK67" s="234"/>
      <c r="AL67" s="235"/>
      <c r="AM67" s="232"/>
      <c r="AN67" s="233"/>
      <c r="AO67" s="234"/>
      <c r="AP67" s="235"/>
      <c r="AQ67" s="232"/>
      <c r="AR67" s="233"/>
      <c r="AS67" s="234"/>
      <c r="AT67" s="235"/>
      <c r="AU67" s="232"/>
      <c r="AV67" s="67"/>
      <c r="AW67" s="283">
        <v>0</v>
      </c>
      <c r="AX67" s="283">
        <v>0</v>
      </c>
      <c r="AY67" s="283">
        <v>0</v>
      </c>
      <c r="AZ67" s="283">
        <v>24.779848344591286</v>
      </c>
      <c r="BA67" s="283">
        <v>0</v>
      </c>
      <c r="BB67" s="283">
        <v>0</v>
      </c>
      <c r="BC67" s="283">
        <v>0</v>
      </c>
      <c r="BD67" s="283">
        <v>0</v>
      </c>
      <c r="BE67" s="283">
        <v>0</v>
      </c>
      <c r="BF67" s="319">
        <f>COUNTIF(AW67:BE67,0)</f>
        <v>8</v>
      </c>
    </row>
    <row r="68" spans="1:63" s="241" customFormat="1" ht="12.75" customHeight="1" x14ac:dyDescent="0.2">
      <c r="A68" s="18">
        <v>46</v>
      </c>
      <c r="B68" s="237" t="s">
        <v>23</v>
      </c>
      <c r="C68" s="60" t="s">
        <v>881</v>
      </c>
      <c r="D68" s="19" t="s">
        <v>290</v>
      </c>
      <c r="E68" s="61" t="s">
        <v>322</v>
      </c>
      <c r="F68" s="62"/>
      <c r="G68" s="145">
        <f>O68+S68+W68</f>
        <v>0</v>
      </c>
      <c r="H68" s="230">
        <f>O68+S68+W68+AA68+AE68+AI68</f>
        <v>23.611111111111111</v>
      </c>
      <c r="I68" s="230">
        <f>O68+S68+W68+AA68+AE68+AI68+AM68+AQ68+AU68</f>
        <v>23.611111111111111</v>
      </c>
      <c r="J68" s="85">
        <f>COUNTA(M68,Q68,U68,Y68,AC68,AG68,AK68,AO68,AS68)</f>
        <v>2</v>
      </c>
      <c r="K68" s="117">
        <f>SUM(AW68:BE68)</f>
        <v>23.611111111111111</v>
      </c>
      <c r="L68" s="137"/>
      <c r="M68" s="63"/>
      <c r="N68" s="84"/>
      <c r="O68" s="144"/>
      <c r="P68" s="122"/>
      <c r="Q68" s="63"/>
      <c r="R68" s="84"/>
      <c r="S68" s="144"/>
      <c r="T68" s="122"/>
      <c r="U68" s="63"/>
      <c r="V68" s="84"/>
      <c r="W68" s="144"/>
      <c r="X68" s="122"/>
      <c r="Y68" s="63" t="s">
        <v>23</v>
      </c>
      <c r="Z68" s="84">
        <v>9</v>
      </c>
      <c r="AA68" s="232">
        <v>11.111111111111111</v>
      </c>
      <c r="AB68" s="233"/>
      <c r="AC68" s="234"/>
      <c r="AD68" s="235"/>
      <c r="AE68" s="232"/>
      <c r="AF68" s="233"/>
      <c r="AG68" s="234" t="s">
        <v>283</v>
      </c>
      <c r="AH68" s="235">
        <v>8</v>
      </c>
      <c r="AI68" s="232">
        <v>12.5</v>
      </c>
      <c r="AJ68" s="233"/>
      <c r="AK68" s="234"/>
      <c r="AL68" s="235"/>
      <c r="AM68" s="232"/>
      <c r="AN68" s="233"/>
      <c r="AO68" s="234"/>
      <c r="AP68" s="235"/>
      <c r="AQ68" s="232"/>
      <c r="AR68" s="233"/>
      <c r="AS68" s="234"/>
      <c r="AT68" s="235"/>
      <c r="AU68" s="232"/>
      <c r="AV68" s="67"/>
      <c r="AW68" s="283">
        <v>0</v>
      </c>
      <c r="AX68" s="283">
        <v>0</v>
      </c>
      <c r="AY68" s="283">
        <v>0</v>
      </c>
      <c r="AZ68" s="283">
        <v>11.111111111111111</v>
      </c>
      <c r="BA68" s="283">
        <v>0</v>
      </c>
      <c r="BB68" s="283">
        <v>12.5</v>
      </c>
      <c r="BC68" s="283">
        <v>0</v>
      </c>
      <c r="BD68" s="283">
        <v>0</v>
      </c>
      <c r="BE68" s="283">
        <v>0</v>
      </c>
      <c r="BF68" s="319">
        <f>COUNTIF(AW68:BE68,0)</f>
        <v>7</v>
      </c>
      <c r="BG68" s="67"/>
      <c r="BH68" s="67"/>
      <c r="BI68" s="67"/>
      <c r="BJ68" s="67"/>
      <c r="BK68" s="67"/>
    </row>
    <row r="69" spans="1:63" s="241" customFormat="1" ht="12.75" customHeight="1" x14ac:dyDescent="0.2">
      <c r="A69" s="18">
        <v>47</v>
      </c>
      <c r="B69" s="237" t="s">
        <v>23</v>
      </c>
      <c r="C69" s="60" t="s">
        <v>681</v>
      </c>
      <c r="D69" s="19" t="s">
        <v>682</v>
      </c>
      <c r="E69" s="61" t="s">
        <v>683</v>
      </c>
      <c r="F69" s="62"/>
      <c r="G69" s="145">
        <f>O69+S69+W69</f>
        <v>20.251452439729437</v>
      </c>
      <c r="H69" s="230">
        <f>O69+S69+W69+AA69+AE69+AI69</f>
        <v>20.251452439729437</v>
      </c>
      <c r="I69" s="230">
        <f>O69+S69+W69+AA69+AE69+AI69+AM69+AQ69+AU69</f>
        <v>20.251452439729437</v>
      </c>
      <c r="J69" s="85">
        <f>COUNTA(M69,Q69,U69,Y69,AC69,AG69,AK69,AO69,AS69)</f>
        <v>1</v>
      </c>
      <c r="K69" s="117">
        <f>SUM(AW69:BE69)</f>
        <v>20.251452439729437</v>
      </c>
      <c r="L69" s="137"/>
      <c r="M69" s="63" t="s">
        <v>36</v>
      </c>
      <c r="N69" s="322">
        <v>10</v>
      </c>
      <c r="O69" s="144">
        <v>20.251452439729437</v>
      </c>
      <c r="P69" s="122"/>
      <c r="Q69" s="63"/>
      <c r="R69" s="84"/>
      <c r="S69" s="144"/>
      <c r="T69" s="122"/>
      <c r="U69" s="63"/>
      <c r="V69" s="84"/>
      <c r="W69" s="144"/>
      <c r="X69" s="122"/>
      <c r="Y69" s="63"/>
      <c r="Z69" s="84"/>
      <c r="AA69" s="232"/>
      <c r="AB69" s="233"/>
      <c r="AC69" s="234"/>
      <c r="AD69" s="235"/>
      <c r="AE69" s="232"/>
      <c r="AF69" s="233"/>
      <c r="AG69" s="234"/>
      <c r="AH69" s="235"/>
      <c r="AI69" s="232"/>
      <c r="AJ69" s="233"/>
      <c r="AK69" s="234"/>
      <c r="AL69" s="235"/>
      <c r="AM69" s="232"/>
      <c r="AN69" s="233"/>
      <c r="AO69" s="234"/>
      <c r="AP69" s="235"/>
      <c r="AQ69" s="232"/>
      <c r="AR69" s="233"/>
      <c r="AS69" s="234"/>
      <c r="AT69" s="235"/>
      <c r="AU69" s="232"/>
      <c r="AV69" s="67"/>
      <c r="AW69" s="283">
        <v>20.251452439729437</v>
      </c>
      <c r="AX69" s="283">
        <v>0</v>
      </c>
      <c r="AY69" s="283">
        <v>0</v>
      </c>
      <c r="AZ69" s="283">
        <v>0</v>
      </c>
      <c r="BA69" s="283">
        <v>0</v>
      </c>
      <c r="BB69" s="283">
        <v>0</v>
      </c>
      <c r="BC69" s="283">
        <v>0</v>
      </c>
      <c r="BD69" s="283">
        <v>0</v>
      </c>
      <c r="BE69" s="283">
        <v>0</v>
      </c>
      <c r="BF69" s="319">
        <f>COUNTIF(AW69:BE69,0)</f>
        <v>8</v>
      </c>
      <c r="BG69" s="67"/>
      <c r="BH69" s="67"/>
      <c r="BI69" s="67"/>
      <c r="BJ69" s="67"/>
      <c r="BK69" s="67"/>
    </row>
    <row r="70" spans="1:63" s="241" customFormat="1" ht="12.75" customHeight="1" x14ac:dyDescent="0.2">
      <c r="A70" s="18">
        <v>48</v>
      </c>
      <c r="B70" s="237" t="s">
        <v>23</v>
      </c>
      <c r="C70" s="60" t="s">
        <v>187</v>
      </c>
      <c r="D70" s="19" t="s">
        <v>188</v>
      </c>
      <c r="E70" s="61" t="s">
        <v>189</v>
      </c>
      <c r="F70" s="62"/>
      <c r="G70" s="145">
        <f>O70+S70+W70</f>
        <v>20</v>
      </c>
      <c r="H70" s="230">
        <f>O70+S70+W70+AA70+AE70+AI70</f>
        <v>20</v>
      </c>
      <c r="I70" s="230">
        <f>O70+S70+W70+AA70+AE70+AI70+AM70+AQ70+AU70</f>
        <v>20</v>
      </c>
      <c r="J70" s="85">
        <f>COUNTA(M70,Q70,U70,Y70,AC70,AG70,AK70,AO70,AS70)</f>
        <v>1</v>
      </c>
      <c r="K70" s="117">
        <f>SUM(AW70:BE70)</f>
        <v>20</v>
      </c>
      <c r="L70" s="137"/>
      <c r="M70" s="63" t="s">
        <v>37</v>
      </c>
      <c r="N70" s="322">
        <v>5</v>
      </c>
      <c r="O70" s="144">
        <v>20</v>
      </c>
      <c r="P70" s="122"/>
      <c r="Q70" s="63"/>
      <c r="R70" s="84"/>
      <c r="S70" s="144"/>
      <c r="T70" s="122"/>
      <c r="U70" s="63"/>
      <c r="V70" s="84"/>
      <c r="W70" s="144"/>
      <c r="X70" s="122"/>
      <c r="Y70" s="63"/>
      <c r="Z70" s="84"/>
      <c r="AA70" s="232"/>
      <c r="AB70" s="233"/>
      <c r="AC70" s="234"/>
      <c r="AD70" s="235"/>
      <c r="AE70" s="232"/>
      <c r="AF70" s="233"/>
      <c r="AG70" s="234"/>
      <c r="AH70" s="235"/>
      <c r="AI70" s="232"/>
      <c r="AJ70" s="233"/>
      <c r="AK70" s="234"/>
      <c r="AL70" s="235"/>
      <c r="AM70" s="232"/>
      <c r="AN70" s="233"/>
      <c r="AO70" s="234"/>
      <c r="AP70" s="235"/>
      <c r="AQ70" s="232"/>
      <c r="AR70" s="233"/>
      <c r="AS70" s="234"/>
      <c r="AT70" s="235"/>
      <c r="AU70" s="232"/>
      <c r="AV70" s="67"/>
      <c r="AW70" s="283">
        <v>20</v>
      </c>
      <c r="AX70" s="283">
        <v>0</v>
      </c>
      <c r="AY70" s="283">
        <v>0</v>
      </c>
      <c r="AZ70" s="283">
        <v>0</v>
      </c>
      <c r="BA70" s="283">
        <v>0</v>
      </c>
      <c r="BB70" s="283">
        <v>0</v>
      </c>
      <c r="BC70" s="283">
        <v>0</v>
      </c>
      <c r="BD70" s="283">
        <v>0</v>
      </c>
      <c r="BE70" s="283">
        <v>0</v>
      </c>
      <c r="BF70" s="319">
        <f>COUNTIF(AW70:BE70,0)</f>
        <v>8</v>
      </c>
    </row>
    <row r="71" spans="1:63" s="241" customFormat="1" ht="12.75" customHeight="1" x14ac:dyDescent="0.2">
      <c r="A71" s="18">
        <v>49</v>
      </c>
      <c r="B71" s="237" t="s">
        <v>23</v>
      </c>
      <c r="C71" s="60" t="s">
        <v>840</v>
      </c>
      <c r="D71" s="19" t="s">
        <v>841</v>
      </c>
      <c r="E71" s="61" t="s">
        <v>842</v>
      </c>
      <c r="F71" s="62"/>
      <c r="G71" s="145">
        <f>O71+S71+W71</f>
        <v>0</v>
      </c>
      <c r="H71" s="230">
        <f>O71+S71+W71+AA71+AE71+AI71</f>
        <v>18.556094711136652</v>
      </c>
      <c r="I71" s="230">
        <f>O71+S71+W71+AA71+AE71+AI71+AM71+AQ71+AU71</f>
        <v>18.556094711136652</v>
      </c>
      <c r="J71" s="85">
        <f>COUNTA(M71,Q71,U71,Y71,AC71,AG71,AK71,AO71,AS71)</f>
        <v>1</v>
      </c>
      <c r="K71" s="117">
        <f>SUM(AW71:BE71)</f>
        <v>18.556094711136652</v>
      </c>
      <c r="L71" s="137"/>
      <c r="M71" s="63"/>
      <c r="N71" s="84"/>
      <c r="O71" s="144"/>
      <c r="P71" s="122"/>
      <c r="Q71" s="63"/>
      <c r="R71" s="84"/>
      <c r="S71" s="144"/>
      <c r="T71" s="122"/>
      <c r="U71" s="63"/>
      <c r="V71" s="84"/>
      <c r="W71" s="144"/>
      <c r="X71" s="122"/>
      <c r="Y71" s="63"/>
      <c r="Z71" s="84"/>
      <c r="AA71" s="232"/>
      <c r="AB71" s="233"/>
      <c r="AC71" s="234" t="s">
        <v>23</v>
      </c>
      <c r="AD71" s="235">
        <v>11</v>
      </c>
      <c r="AE71" s="232">
        <v>18.556094711136652</v>
      </c>
      <c r="AF71" s="233"/>
      <c r="AG71" s="234"/>
      <c r="AH71" s="235"/>
      <c r="AI71" s="232"/>
      <c r="AJ71" s="233"/>
      <c r="AK71" s="234"/>
      <c r="AL71" s="235"/>
      <c r="AM71" s="232"/>
      <c r="AN71" s="233"/>
      <c r="AO71" s="234"/>
      <c r="AP71" s="235"/>
      <c r="AQ71" s="232"/>
      <c r="AR71" s="233"/>
      <c r="AS71" s="234"/>
      <c r="AT71" s="235"/>
      <c r="AU71" s="232"/>
      <c r="AV71" s="67"/>
      <c r="AW71" s="283">
        <v>0</v>
      </c>
      <c r="AX71" s="283">
        <v>0</v>
      </c>
      <c r="AY71" s="283">
        <v>0</v>
      </c>
      <c r="AZ71" s="283">
        <v>0</v>
      </c>
      <c r="BA71" s="283">
        <v>18.556094711136652</v>
      </c>
      <c r="BB71" s="283">
        <v>0</v>
      </c>
      <c r="BC71" s="283">
        <v>0</v>
      </c>
      <c r="BD71" s="283">
        <v>0</v>
      </c>
      <c r="BE71" s="283">
        <v>0</v>
      </c>
      <c r="BF71" s="319">
        <f>COUNTIF(AW71:BE71,0)</f>
        <v>8</v>
      </c>
    </row>
    <row r="72" spans="1:63" s="241" customFormat="1" ht="12.75" customHeight="1" x14ac:dyDescent="0.2">
      <c r="A72" s="18">
        <v>50</v>
      </c>
      <c r="B72" s="237" t="s">
        <v>23</v>
      </c>
      <c r="C72" s="60" t="s">
        <v>893</v>
      </c>
      <c r="D72" s="19" t="s">
        <v>894</v>
      </c>
      <c r="E72" s="61" t="s">
        <v>895</v>
      </c>
      <c r="F72" s="62"/>
      <c r="G72" s="145">
        <f>O72+S72+W72</f>
        <v>0</v>
      </c>
      <c r="H72" s="230">
        <f>O72+S72+W72+AA72+AE72+AI72</f>
        <v>17.122720697575982</v>
      </c>
      <c r="I72" s="230">
        <f>O72+S72+W72+AA72+AE72+AI72+AM72+AQ72+AU72</f>
        <v>17.122720697575982</v>
      </c>
      <c r="J72" s="85">
        <f>COUNTA(M72,Q72,U72,Y72,AC72,AG72,AK72,AO72,AS72)</f>
        <v>1</v>
      </c>
      <c r="K72" s="117">
        <f>SUM(AW72:BE72)</f>
        <v>17.122720697575982</v>
      </c>
      <c r="L72" s="137"/>
      <c r="M72" s="63"/>
      <c r="N72" s="84"/>
      <c r="O72" s="144"/>
      <c r="P72" s="122"/>
      <c r="Q72" s="63"/>
      <c r="R72" s="84"/>
      <c r="S72" s="144"/>
      <c r="T72" s="122"/>
      <c r="U72" s="63"/>
      <c r="V72" s="84"/>
      <c r="W72" s="144"/>
      <c r="X72" s="122"/>
      <c r="Y72" s="63"/>
      <c r="Z72" s="84"/>
      <c r="AA72" s="232"/>
      <c r="AB72" s="233"/>
      <c r="AC72" s="234"/>
      <c r="AD72" s="235"/>
      <c r="AE72" s="232"/>
      <c r="AF72" s="233"/>
      <c r="AG72" s="234" t="s">
        <v>298</v>
      </c>
      <c r="AH72" s="235">
        <v>12</v>
      </c>
      <c r="AI72" s="232">
        <v>17.122720697575982</v>
      </c>
      <c r="AJ72" s="233"/>
      <c r="AK72" s="234"/>
      <c r="AL72" s="235"/>
      <c r="AM72" s="232"/>
      <c r="AN72" s="233"/>
      <c r="AO72" s="234"/>
      <c r="AP72" s="235"/>
      <c r="AQ72" s="232"/>
      <c r="AR72" s="233"/>
      <c r="AS72" s="234"/>
      <c r="AT72" s="235"/>
      <c r="AU72" s="232"/>
      <c r="AV72" s="67"/>
      <c r="AW72" s="283">
        <v>0</v>
      </c>
      <c r="AX72" s="283">
        <v>0</v>
      </c>
      <c r="AY72" s="283">
        <v>0</v>
      </c>
      <c r="AZ72" s="283">
        <v>0</v>
      </c>
      <c r="BA72" s="283">
        <v>0</v>
      </c>
      <c r="BB72" s="283">
        <v>17.122720697575982</v>
      </c>
      <c r="BC72" s="283">
        <v>0</v>
      </c>
      <c r="BD72" s="283">
        <v>0</v>
      </c>
      <c r="BE72" s="283">
        <v>0</v>
      </c>
      <c r="BF72" s="319">
        <f>COUNTIF(AW72:BE72,0)</f>
        <v>8</v>
      </c>
    </row>
    <row r="73" spans="1:63" s="241" customFormat="1" ht="12.75" customHeight="1" x14ac:dyDescent="0.2">
      <c r="A73" s="18">
        <v>51</v>
      </c>
      <c r="B73" s="237" t="s">
        <v>23</v>
      </c>
      <c r="C73" s="60" t="s">
        <v>1058</v>
      </c>
      <c r="D73" s="19" t="s">
        <v>1059</v>
      </c>
      <c r="E73" s="61" t="s">
        <v>1060</v>
      </c>
      <c r="F73" s="62"/>
      <c r="G73" s="145"/>
      <c r="H73" s="230"/>
      <c r="I73" s="230">
        <f>O73+S73+W73+AA73+AE73+AI73+AM73+AQ73+AU73</f>
        <v>14.285714285714285</v>
      </c>
      <c r="J73" s="85">
        <f>COUNTA(M73,Q73,U73,Y73,AC73,AG73,AK73,AO73,AS73)</f>
        <v>1</v>
      </c>
      <c r="K73" s="117">
        <f>SUM(AW73:BE73)</f>
        <v>14.285714285714285</v>
      </c>
      <c r="L73" s="137"/>
      <c r="M73" s="63"/>
      <c r="N73" s="84"/>
      <c r="O73" s="144"/>
      <c r="P73" s="122"/>
      <c r="Q73" s="63"/>
      <c r="R73" s="84"/>
      <c r="S73" s="144"/>
      <c r="T73" s="122"/>
      <c r="U73" s="63"/>
      <c r="V73" s="84"/>
      <c r="W73" s="144"/>
      <c r="X73" s="122"/>
      <c r="Y73" s="63"/>
      <c r="Z73" s="84"/>
      <c r="AA73" s="232"/>
      <c r="AB73" s="233"/>
      <c r="AC73" s="234"/>
      <c r="AD73" s="235"/>
      <c r="AE73" s="232"/>
      <c r="AF73" s="233"/>
      <c r="AG73" s="234"/>
      <c r="AH73" s="235"/>
      <c r="AI73" s="232"/>
      <c r="AJ73" s="233"/>
      <c r="AK73" s="234"/>
      <c r="AL73" s="235"/>
      <c r="AM73" s="232"/>
      <c r="AN73" s="233"/>
      <c r="AO73" s="234" t="s">
        <v>23</v>
      </c>
      <c r="AP73" s="322">
        <v>7</v>
      </c>
      <c r="AQ73" s="232">
        <v>14.285714285714285</v>
      </c>
      <c r="AR73" s="233"/>
      <c r="AS73" s="234"/>
      <c r="AT73" s="235"/>
      <c r="AU73" s="232"/>
      <c r="AW73" s="283">
        <v>0</v>
      </c>
      <c r="AX73" s="283">
        <v>0</v>
      </c>
      <c r="AY73" s="283">
        <v>0</v>
      </c>
      <c r="AZ73" s="283">
        <v>0</v>
      </c>
      <c r="BA73" s="283">
        <v>0</v>
      </c>
      <c r="BB73" s="283">
        <v>0</v>
      </c>
      <c r="BC73" s="283">
        <v>0</v>
      </c>
      <c r="BD73" s="283">
        <v>14.285714285714285</v>
      </c>
      <c r="BE73" s="283">
        <v>0</v>
      </c>
      <c r="BF73" s="319">
        <f>COUNTIF(AW73:BE73,0)</f>
        <v>8</v>
      </c>
      <c r="BG73" s="67"/>
      <c r="BH73" s="67"/>
      <c r="BI73" s="67"/>
      <c r="BJ73" s="67"/>
      <c r="BK73" s="67"/>
    </row>
    <row r="74" spans="1:63" s="241" customFormat="1" ht="12.75" customHeight="1" x14ac:dyDescent="0.2">
      <c r="A74" s="18">
        <v>52</v>
      </c>
      <c r="B74" s="237" t="s">
        <v>23</v>
      </c>
      <c r="C74" s="60" t="s">
        <v>353</v>
      </c>
      <c r="D74" s="19" t="s">
        <v>354</v>
      </c>
      <c r="E74" s="61" t="s">
        <v>785</v>
      </c>
      <c r="F74" s="62"/>
      <c r="G74" s="145">
        <f>O74+S74+W74</f>
        <v>14.285714285714285</v>
      </c>
      <c r="H74" s="230">
        <f>O74+S74+W74+AA74+AE74+AI74</f>
        <v>14.285714285714285</v>
      </c>
      <c r="I74" s="230">
        <f>O74+S74+W74+AA74+AE74+AI74+AM74+AQ74+AU74</f>
        <v>14.285714285714285</v>
      </c>
      <c r="J74" s="85">
        <f>COUNTA(M74,Q74,U74,Y74,AC74,AG74,AK74,AO74,AS74)</f>
        <v>1</v>
      </c>
      <c r="K74" s="117">
        <f>SUM(AW74:BE74)</f>
        <v>14.285714285714285</v>
      </c>
      <c r="L74" s="137"/>
      <c r="M74" s="63"/>
      <c r="N74" s="84"/>
      <c r="O74" s="144"/>
      <c r="P74" s="122"/>
      <c r="Q74" s="63"/>
      <c r="R74" s="84"/>
      <c r="S74" s="144"/>
      <c r="T74" s="122"/>
      <c r="U74" s="63" t="s">
        <v>23</v>
      </c>
      <c r="V74" s="322">
        <v>7</v>
      </c>
      <c r="W74" s="144">
        <v>14.285714285714285</v>
      </c>
      <c r="X74" s="122"/>
      <c r="Y74" s="63"/>
      <c r="Z74" s="84"/>
      <c r="AA74" s="232"/>
      <c r="AB74" s="233"/>
      <c r="AC74" s="234"/>
      <c r="AD74" s="235"/>
      <c r="AE74" s="232"/>
      <c r="AF74" s="233"/>
      <c r="AG74" s="234"/>
      <c r="AH74" s="235"/>
      <c r="AI74" s="232"/>
      <c r="AJ74" s="233"/>
      <c r="AK74" s="234"/>
      <c r="AL74" s="235"/>
      <c r="AM74" s="232"/>
      <c r="AN74" s="233"/>
      <c r="AO74" s="234"/>
      <c r="AP74" s="235"/>
      <c r="AQ74" s="232"/>
      <c r="AR74" s="233"/>
      <c r="AS74" s="234"/>
      <c r="AT74" s="235"/>
      <c r="AU74" s="232"/>
      <c r="AV74" s="67"/>
      <c r="AW74" s="283">
        <v>0</v>
      </c>
      <c r="AX74" s="283">
        <v>0</v>
      </c>
      <c r="AY74" s="283">
        <v>14.285714285714285</v>
      </c>
      <c r="AZ74" s="283">
        <v>0</v>
      </c>
      <c r="BA74" s="283">
        <v>0</v>
      </c>
      <c r="BB74" s="283">
        <v>0</v>
      </c>
      <c r="BC74" s="283">
        <v>0</v>
      </c>
      <c r="BD74" s="283">
        <v>0</v>
      </c>
      <c r="BE74" s="283">
        <v>0</v>
      </c>
      <c r="BF74" s="319">
        <f>COUNTIF(AW74:BE74,0)</f>
        <v>8</v>
      </c>
      <c r="BG74" s="67"/>
      <c r="BH74" s="67"/>
      <c r="BI74" s="67"/>
      <c r="BJ74" s="67"/>
      <c r="BK74" s="67"/>
    </row>
    <row r="75" spans="1:63" s="241" customFormat="1" ht="12.75" customHeight="1" x14ac:dyDescent="0.2">
      <c r="A75" s="18">
        <v>53</v>
      </c>
      <c r="B75" s="237" t="s">
        <v>23</v>
      </c>
      <c r="C75" s="60" t="s">
        <v>105</v>
      </c>
      <c r="D75" s="19" t="s">
        <v>749</v>
      </c>
      <c r="E75" s="61" t="s">
        <v>750</v>
      </c>
      <c r="F75" s="62"/>
      <c r="G75" s="145">
        <f>O75+S75+W75</f>
        <v>14.285714285714285</v>
      </c>
      <c r="H75" s="230">
        <f>O75+S75+W75+AA75+AE75+AI75</f>
        <v>14.285714285714285</v>
      </c>
      <c r="I75" s="230">
        <f>O75+S75+W75+AA75+AE75+AI75+AM75+AQ75+AU75</f>
        <v>14.285714285714285</v>
      </c>
      <c r="J75" s="85">
        <f>COUNTA(M75,Q75,U75,Y75,AC75,AG75,AK75,AO75,AS75)</f>
        <v>1</v>
      </c>
      <c r="K75" s="117">
        <f>SUM(AW75:BE75)</f>
        <v>14.285714285714285</v>
      </c>
      <c r="L75" s="137"/>
      <c r="M75" s="63"/>
      <c r="N75" s="84"/>
      <c r="O75" s="144"/>
      <c r="P75" s="122"/>
      <c r="Q75" s="63" t="s">
        <v>737</v>
      </c>
      <c r="R75" s="322">
        <v>7</v>
      </c>
      <c r="S75" s="144">
        <v>14.285714285714285</v>
      </c>
      <c r="T75" s="122"/>
      <c r="U75" s="63"/>
      <c r="V75" s="84"/>
      <c r="W75" s="144"/>
      <c r="X75" s="122"/>
      <c r="Y75" s="63"/>
      <c r="Z75" s="84"/>
      <c r="AA75" s="232"/>
      <c r="AB75" s="233"/>
      <c r="AC75" s="234"/>
      <c r="AD75" s="235"/>
      <c r="AE75" s="232"/>
      <c r="AF75" s="233"/>
      <c r="AG75" s="234"/>
      <c r="AH75" s="235"/>
      <c r="AI75" s="232"/>
      <c r="AJ75" s="233"/>
      <c r="AK75" s="234"/>
      <c r="AL75" s="235"/>
      <c r="AM75" s="232"/>
      <c r="AN75" s="233"/>
      <c r="AO75" s="234"/>
      <c r="AP75" s="235"/>
      <c r="AQ75" s="232"/>
      <c r="AR75" s="233"/>
      <c r="AS75" s="234"/>
      <c r="AT75" s="235"/>
      <c r="AU75" s="232"/>
      <c r="AW75" s="283">
        <v>0</v>
      </c>
      <c r="AX75" s="283">
        <v>14.285714285714285</v>
      </c>
      <c r="AY75" s="283">
        <v>0</v>
      </c>
      <c r="AZ75" s="283">
        <v>0</v>
      </c>
      <c r="BA75" s="283">
        <v>0</v>
      </c>
      <c r="BB75" s="283">
        <v>0</v>
      </c>
      <c r="BC75" s="283">
        <v>0</v>
      </c>
      <c r="BD75" s="283">
        <v>0</v>
      </c>
      <c r="BE75" s="283">
        <v>0</v>
      </c>
      <c r="BF75" s="319">
        <f>COUNTIF(AW75:BE75,0)</f>
        <v>8</v>
      </c>
    </row>
    <row r="76" spans="1:63" s="241" customFormat="1" ht="12.75" customHeight="1" x14ac:dyDescent="0.2">
      <c r="A76" s="18">
        <v>54</v>
      </c>
      <c r="B76" s="237" t="s">
        <v>23</v>
      </c>
      <c r="C76" s="60" t="s">
        <v>684</v>
      </c>
      <c r="D76" s="19" t="s">
        <v>685</v>
      </c>
      <c r="E76" s="61" t="s">
        <v>686</v>
      </c>
      <c r="F76" s="62"/>
      <c r="G76" s="145">
        <f>O76+S76+W76</f>
        <v>9.0909090909090917</v>
      </c>
      <c r="H76" s="230">
        <f>O76+S76+W76+AA76+AE76+AI76</f>
        <v>9.0909090909090917</v>
      </c>
      <c r="I76" s="230">
        <f>O76+S76+W76+AA76+AE76+AI76+AM76+AQ76+AU76</f>
        <v>9.0909090909090917</v>
      </c>
      <c r="J76" s="85">
        <f>COUNTA(M76,Q76,U76,Y76,AC76,AG76,AK76,AO76,AS76)</f>
        <v>1</v>
      </c>
      <c r="K76" s="117">
        <f>SUM(AW76:BE76)</f>
        <v>9.0909090909090917</v>
      </c>
      <c r="L76" s="137"/>
      <c r="M76" s="63" t="s">
        <v>36</v>
      </c>
      <c r="N76" s="84">
        <v>11</v>
      </c>
      <c r="O76" s="144">
        <v>9.0909090909090917</v>
      </c>
      <c r="P76" s="122"/>
      <c r="Q76" s="63"/>
      <c r="R76" s="84"/>
      <c r="S76" s="144"/>
      <c r="T76" s="122"/>
      <c r="U76" s="63"/>
      <c r="V76" s="84"/>
      <c r="W76" s="144"/>
      <c r="X76" s="122"/>
      <c r="Y76" s="63"/>
      <c r="Z76" s="84"/>
      <c r="AA76" s="232"/>
      <c r="AB76" s="233"/>
      <c r="AC76" s="234"/>
      <c r="AD76" s="235"/>
      <c r="AE76" s="232"/>
      <c r="AF76" s="233"/>
      <c r="AG76" s="234"/>
      <c r="AH76" s="235"/>
      <c r="AI76" s="232"/>
      <c r="AJ76" s="233"/>
      <c r="AK76" s="234"/>
      <c r="AL76" s="235"/>
      <c r="AM76" s="232"/>
      <c r="AN76" s="233"/>
      <c r="AO76" s="234"/>
      <c r="AP76" s="235"/>
      <c r="AQ76" s="232"/>
      <c r="AR76" s="233"/>
      <c r="AS76" s="234"/>
      <c r="AT76" s="235"/>
      <c r="AU76" s="232"/>
      <c r="AW76" s="283">
        <v>9.0909090909090917</v>
      </c>
      <c r="AX76" s="283">
        <v>0</v>
      </c>
      <c r="AY76" s="283">
        <v>0</v>
      </c>
      <c r="AZ76" s="283">
        <v>0</v>
      </c>
      <c r="BA76" s="283">
        <v>0</v>
      </c>
      <c r="BB76" s="283">
        <v>0</v>
      </c>
      <c r="BC76" s="283">
        <v>0</v>
      </c>
      <c r="BD76" s="283">
        <v>0</v>
      </c>
      <c r="BE76" s="283">
        <v>0</v>
      </c>
      <c r="BF76" s="319">
        <f>COUNTIF(AW76:BE76,0)</f>
        <v>8</v>
      </c>
    </row>
    <row r="77" spans="1:63" s="241" customFormat="1" ht="12.75" customHeight="1" x14ac:dyDescent="0.2">
      <c r="A77" s="18">
        <v>55</v>
      </c>
      <c r="B77" s="237" t="s">
        <v>23</v>
      </c>
      <c r="C77" s="60" t="s">
        <v>896</v>
      </c>
      <c r="D77" s="19" t="s">
        <v>897</v>
      </c>
      <c r="E77" s="61" t="s">
        <v>899</v>
      </c>
      <c r="F77" s="62"/>
      <c r="G77" s="145">
        <f>O77+S77+W77</f>
        <v>0</v>
      </c>
      <c r="H77" s="230">
        <f>O77+S77+W77+AA77+AE77+AI77</f>
        <v>7.6923076923076925</v>
      </c>
      <c r="I77" s="230">
        <f>O77+S77+W77+AA77+AE77+AI77+AM77+AQ77+AU77</f>
        <v>7.6923076923076925</v>
      </c>
      <c r="J77" s="85">
        <f>COUNTA(M77,Q77,U77,Y77,AC77,AG77,AK77,AO77,AS77)</f>
        <v>1</v>
      </c>
      <c r="K77" s="117">
        <f>SUM(AW77:BE77)</f>
        <v>7.6923076923076925</v>
      </c>
      <c r="L77" s="137"/>
      <c r="M77" s="63"/>
      <c r="N77" s="84"/>
      <c r="O77" s="144"/>
      <c r="P77" s="122"/>
      <c r="Q77" s="63"/>
      <c r="R77" s="84"/>
      <c r="S77" s="144"/>
      <c r="T77" s="122"/>
      <c r="U77" s="63"/>
      <c r="V77" s="84"/>
      <c r="W77" s="144"/>
      <c r="X77" s="122"/>
      <c r="Y77" s="63"/>
      <c r="Z77" s="84"/>
      <c r="AA77" s="232"/>
      <c r="AB77" s="233"/>
      <c r="AC77" s="234"/>
      <c r="AD77" s="235"/>
      <c r="AE77" s="232"/>
      <c r="AF77" s="233"/>
      <c r="AG77" s="234" t="s">
        <v>298</v>
      </c>
      <c r="AH77" s="235">
        <v>13</v>
      </c>
      <c r="AI77" s="232">
        <v>7.6923076923076925</v>
      </c>
      <c r="AJ77" s="233"/>
      <c r="AK77" s="234"/>
      <c r="AL77" s="235"/>
      <c r="AM77" s="232"/>
      <c r="AN77" s="233"/>
      <c r="AO77" s="234"/>
      <c r="AP77" s="235"/>
      <c r="AQ77" s="232"/>
      <c r="AR77" s="233"/>
      <c r="AS77" s="234"/>
      <c r="AT77" s="235"/>
      <c r="AU77" s="232"/>
      <c r="AW77" s="283">
        <v>0</v>
      </c>
      <c r="AX77" s="283">
        <v>0</v>
      </c>
      <c r="AY77" s="283">
        <v>0</v>
      </c>
      <c r="AZ77" s="283">
        <v>0</v>
      </c>
      <c r="BA77" s="283">
        <v>0</v>
      </c>
      <c r="BB77" s="283">
        <v>7.6923076923076925</v>
      </c>
      <c r="BC77" s="283">
        <v>0</v>
      </c>
      <c r="BD77" s="283">
        <v>0</v>
      </c>
      <c r="BE77" s="283">
        <v>0</v>
      </c>
      <c r="BF77" s="319">
        <f>COUNTIF(AW77:BE77,0)</f>
        <v>8</v>
      </c>
    </row>
    <row r="78" spans="1:63" s="241" customFormat="1" ht="12.75" customHeight="1" x14ac:dyDescent="0.2">
      <c r="A78" s="18">
        <v>1</v>
      </c>
      <c r="B78" s="60" t="s">
        <v>21</v>
      </c>
      <c r="C78" s="60" t="s">
        <v>73</v>
      </c>
      <c r="D78" s="19" t="s">
        <v>46</v>
      </c>
      <c r="E78" s="61" t="s">
        <v>190</v>
      </c>
      <c r="F78" s="62"/>
      <c r="G78" s="145">
        <f>O78+S78+W78</f>
        <v>263.83228187453494</v>
      </c>
      <c r="H78" s="230">
        <f>O78+S78+W78+AA78+AE78+AI78</f>
        <v>263.83228187453494</v>
      </c>
      <c r="I78" s="230">
        <f>O78+S78+W78+AA78+AE78+AI78+AM78+AQ78+AU78</f>
        <v>672.54367336999121</v>
      </c>
      <c r="J78" s="85">
        <f>COUNTA(M78,Q78,U78,Y78,AC78,AG78,AK78,AO78,AS78)</f>
        <v>6</v>
      </c>
      <c r="K78" s="327">
        <f>SUM(AW78:BE78)</f>
        <v>619.29466597276257</v>
      </c>
      <c r="L78" s="137"/>
      <c r="M78" s="63" t="s">
        <v>32</v>
      </c>
      <c r="N78" s="322">
        <v>6</v>
      </c>
      <c r="O78" s="144">
        <v>53.249007397228503</v>
      </c>
      <c r="P78" s="122"/>
      <c r="Q78" s="63" t="s">
        <v>660</v>
      </c>
      <c r="R78" s="322">
        <v>2</v>
      </c>
      <c r="S78" s="144">
        <v>135.11204485785569</v>
      </c>
      <c r="T78" s="122"/>
      <c r="U78" s="63" t="s">
        <v>660</v>
      </c>
      <c r="V78" s="322">
        <v>2</v>
      </c>
      <c r="W78" s="144">
        <v>75.471229619450725</v>
      </c>
      <c r="X78" s="122"/>
      <c r="Y78" s="63"/>
      <c r="Z78" s="84"/>
      <c r="AA78" s="232"/>
      <c r="AB78" s="233"/>
      <c r="AC78" s="234"/>
      <c r="AD78" s="235"/>
      <c r="AE78" s="232"/>
      <c r="AF78" s="233"/>
      <c r="AG78" s="234"/>
      <c r="AH78" s="235"/>
      <c r="AI78" s="232"/>
      <c r="AJ78" s="233"/>
      <c r="AK78" s="234" t="s">
        <v>21</v>
      </c>
      <c r="AL78" s="322">
        <v>1</v>
      </c>
      <c r="AM78" s="232">
        <v>134.94850021680094</v>
      </c>
      <c r="AN78" s="233"/>
      <c r="AO78" s="234" t="s">
        <v>21</v>
      </c>
      <c r="AP78" s="322">
        <v>3</v>
      </c>
      <c r="AQ78" s="232">
        <v>116.45648949474332</v>
      </c>
      <c r="AR78" s="233"/>
      <c r="AS78" s="234" t="s">
        <v>32</v>
      </c>
      <c r="AT78" s="235">
        <v>1</v>
      </c>
      <c r="AU78" s="232">
        <v>157.30640178391189</v>
      </c>
      <c r="AW78" s="320">
        <v>0</v>
      </c>
      <c r="AX78" s="283">
        <v>135.11204485785569</v>
      </c>
      <c r="AY78" s="283">
        <v>75.471229619450725</v>
      </c>
      <c r="AZ78" s="283">
        <v>0</v>
      </c>
      <c r="BA78" s="283">
        <v>0</v>
      </c>
      <c r="BB78" s="283">
        <v>0</v>
      </c>
      <c r="BC78" s="283">
        <v>134.94850021680094</v>
      </c>
      <c r="BD78" s="283">
        <v>116.45648949474332</v>
      </c>
      <c r="BE78" s="283">
        <v>157.30640178391189</v>
      </c>
      <c r="BF78" s="319">
        <f>COUNTIF(AW78:BE78,0)</f>
        <v>4</v>
      </c>
    </row>
    <row r="79" spans="1:63" s="241" customFormat="1" ht="12.75" customHeight="1" x14ac:dyDescent="0.2">
      <c r="A79" s="18">
        <v>2</v>
      </c>
      <c r="B79" s="60" t="s">
        <v>21</v>
      </c>
      <c r="C79" s="60" t="s">
        <v>85</v>
      </c>
      <c r="D79" s="19" t="s">
        <v>57</v>
      </c>
      <c r="E79" s="61" t="s">
        <v>704</v>
      </c>
      <c r="F79" s="62"/>
      <c r="G79" s="145">
        <f>O79+S79+W79</f>
        <v>305.01852725587815</v>
      </c>
      <c r="H79" s="230">
        <f>O79+S79+W79+AA79+AE79+AI79</f>
        <v>524.94893751557743</v>
      </c>
      <c r="I79" s="230">
        <f>O79+S79+W79+AA79+AE79+AI79+AM79+AQ79+AU79</f>
        <v>524.94893751557743</v>
      </c>
      <c r="J79" s="85">
        <f>COUNTA(M79,Q79,U79,Y79,AC79,AG79,AK79,AO79,AS79)</f>
        <v>4</v>
      </c>
      <c r="K79" s="323">
        <f>SUM(AW79:BE79)</f>
        <v>524.94893751557743</v>
      </c>
      <c r="L79" s="137"/>
      <c r="M79" s="63" t="s">
        <v>32</v>
      </c>
      <c r="N79" s="322">
        <v>1</v>
      </c>
      <c r="O79" s="144">
        <v>147.71212547196626</v>
      </c>
      <c r="P79" s="122"/>
      <c r="Q79" s="63" t="s">
        <v>660</v>
      </c>
      <c r="R79" s="322">
        <v>1</v>
      </c>
      <c r="S79" s="144">
        <v>157.30640178391189</v>
      </c>
      <c r="T79" s="122"/>
      <c r="U79" s="63"/>
      <c r="V79" s="84"/>
      <c r="W79" s="144"/>
      <c r="X79" s="122"/>
      <c r="Y79" s="63"/>
      <c r="Z79" s="84"/>
      <c r="AA79" s="232"/>
      <c r="AB79" s="233"/>
      <c r="AC79" s="234" t="s">
        <v>21</v>
      </c>
      <c r="AD79" s="235">
        <v>1</v>
      </c>
      <c r="AE79" s="232">
        <v>130.10299956639813</v>
      </c>
      <c r="AF79" s="233"/>
      <c r="AG79" s="234" t="s">
        <v>21</v>
      </c>
      <c r="AH79" s="235">
        <v>3</v>
      </c>
      <c r="AI79" s="232">
        <v>89.827410693301147</v>
      </c>
      <c r="AJ79" s="233"/>
      <c r="AK79" s="234"/>
      <c r="AL79" s="235"/>
      <c r="AM79" s="232"/>
      <c r="AN79" s="233"/>
      <c r="AO79" s="234"/>
      <c r="AP79" s="235"/>
      <c r="AQ79" s="232"/>
      <c r="AR79" s="233"/>
      <c r="AS79" s="234"/>
      <c r="AT79" s="235"/>
      <c r="AU79" s="232"/>
      <c r="AW79" s="283">
        <v>147.71212547196626</v>
      </c>
      <c r="AX79" s="283">
        <v>157.30640178391189</v>
      </c>
      <c r="AY79" s="283">
        <v>0</v>
      </c>
      <c r="AZ79" s="283">
        <v>0</v>
      </c>
      <c r="BA79" s="283">
        <v>130.10299956639813</v>
      </c>
      <c r="BB79" s="283">
        <v>89.827410693301147</v>
      </c>
      <c r="BC79" s="283">
        <v>0</v>
      </c>
      <c r="BD79" s="283">
        <v>0</v>
      </c>
      <c r="BE79" s="283">
        <v>0</v>
      </c>
      <c r="BF79" s="319">
        <f>COUNTIF(AW79:BE79,0)</f>
        <v>5</v>
      </c>
      <c r="BG79" s="67"/>
      <c r="BH79" s="67"/>
      <c r="BI79" s="67"/>
      <c r="BJ79" s="67"/>
      <c r="BK79" s="67"/>
    </row>
    <row r="80" spans="1:63" s="241" customFormat="1" ht="12.75" customHeight="1" x14ac:dyDescent="0.2">
      <c r="A80" s="18">
        <v>3</v>
      </c>
      <c r="B80" s="60" t="s">
        <v>21</v>
      </c>
      <c r="C80" s="60" t="s">
        <v>72</v>
      </c>
      <c r="D80" s="19" t="s">
        <v>38</v>
      </c>
      <c r="E80" s="61" t="s">
        <v>1274</v>
      </c>
      <c r="F80" s="62"/>
      <c r="G80" s="145">
        <f>O80+S80+W80</f>
        <v>121.54951457765607</v>
      </c>
      <c r="H80" s="230">
        <f>O80+S80+W80+AA80+AE80+AI80</f>
        <v>251.65251414405418</v>
      </c>
      <c r="I80" s="230">
        <f>O80+S80+W80+AA80+AE80+AI80+AM80+AQ80+AU80</f>
        <v>465.09262563653112</v>
      </c>
      <c r="J80" s="85">
        <f>COUNTA(M80,Q80,U80,Y80,AC80,AG80,AK80,AO80,AS80)</f>
        <v>4</v>
      </c>
      <c r="K80" s="323">
        <f>SUM(AW80:BE80)</f>
        <v>465.09262563653112</v>
      </c>
      <c r="L80" s="137"/>
      <c r="M80" s="63" t="s">
        <v>32</v>
      </c>
      <c r="N80" s="322">
        <v>2</v>
      </c>
      <c r="O80" s="144">
        <v>121.54951457765607</v>
      </c>
      <c r="P80" s="122"/>
      <c r="Q80" s="63"/>
      <c r="R80" s="84"/>
      <c r="S80" s="144"/>
      <c r="T80" s="122"/>
      <c r="U80" s="63"/>
      <c r="V80" s="84"/>
      <c r="W80" s="144"/>
      <c r="X80" s="122"/>
      <c r="Y80" s="63"/>
      <c r="Z80" s="84"/>
      <c r="AA80" s="232"/>
      <c r="AB80" s="233"/>
      <c r="AC80" s="234"/>
      <c r="AD80" s="235"/>
      <c r="AE80" s="232"/>
      <c r="AF80" s="233"/>
      <c r="AG80" s="234" t="s">
        <v>907</v>
      </c>
      <c r="AH80" s="235">
        <v>1</v>
      </c>
      <c r="AI80" s="232">
        <v>130.10299956639813</v>
      </c>
      <c r="AJ80" s="233"/>
      <c r="AK80" s="234"/>
      <c r="AL80" s="235"/>
      <c r="AM80" s="232"/>
      <c r="AN80" s="233"/>
      <c r="AO80" s="234" t="s">
        <v>21</v>
      </c>
      <c r="AP80" s="322">
        <v>6</v>
      </c>
      <c r="AQ80" s="232">
        <v>78.328066634621194</v>
      </c>
      <c r="AR80" s="233"/>
      <c r="AS80" s="234" t="s">
        <v>32</v>
      </c>
      <c r="AT80" s="235">
        <v>2</v>
      </c>
      <c r="AU80" s="232">
        <v>135.11204485785569</v>
      </c>
      <c r="AW80" s="283">
        <v>121.54951457765607</v>
      </c>
      <c r="AX80" s="283">
        <v>0</v>
      </c>
      <c r="AY80" s="283">
        <v>0</v>
      </c>
      <c r="AZ80" s="283">
        <v>0</v>
      </c>
      <c r="BA80" s="283">
        <v>0</v>
      </c>
      <c r="BB80" s="283">
        <v>130.10299956639813</v>
      </c>
      <c r="BC80" s="283">
        <v>0</v>
      </c>
      <c r="BD80" s="283">
        <v>78.328066634621194</v>
      </c>
      <c r="BE80" s="283">
        <v>135.11204485785569</v>
      </c>
      <c r="BF80" s="319">
        <f>COUNTIF(AW80:BE80,0)</f>
        <v>5</v>
      </c>
    </row>
    <row r="81" spans="1:63" s="241" customFormat="1" ht="12.75" customHeight="1" x14ac:dyDescent="0.2">
      <c r="A81" s="18">
        <v>4</v>
      </c>
      <c r="B81" s="60" t="s">
        <v>21</v>
      </c>
      <c r="C81" s="60" t="s">
        <v>805</v>
      </c>
      <c r="D81" s="19" t="s">
        <v>806</v>
      </c>
      <c r="E81" s="61" t="s">
        <v>807</v>
      </c>
      <c r="F81" s="62"/>
      <c r="G81" s="145">
        <f>O81+S81+W81</f>
        <v>0</v>
      </c>
      <c r="H81" s="230">
        <f>O81+S81+W81+AA81+AE81+AI81</f>
        <v>220.15449934959719</v>
      </c>
      <c r="I81" s="230">
        <f>O81+S81+W81+AA81+AE81+AI81+AM81+AQ81+AU81</f>
        <v>384.82364675593254</v>
      </c>
      <c r="J81" s="85">
        <f>COUNTA(M81,Q81,U81,Y81,AC81,AG81,AK81,AO81,AS81)</f>
        <v>4</v>
      </c>
      <c r="K81" s="323">
        <f>SUM(AW81:BE81)</f>
        <v>384.82364675593254</v>
      </c>
      <c r="L81" s="137"/>
      <c r="M81" s="63"/>
      <c r="N81" s="84"/>
      <c r="O81" s="144"/>
      <c r="P81" s="122"/>
      <c r="Q81" s="63"/>
      <c r="R81" s="84"/>
      <c r="S81" s="144"/>
      <c r="T81" s="122"/>
      <c r="U81" s="63"/>
      <c r="V81" s="84"/>
      <c r="W81" s="144"/>
      <c r="X81" s="122"/>
      <c r="Y81" s="63" t="s">
        <v>21</v>
      </c>
      <c r="Z81" s="84">
        <v>1</v>
      </c>
      <c r="AA81" s="232">
        <v>130.10299956639813</v>
      </c>
      <c r="AB81" s="233"/>
      <c r="AC81" s="234" t="s">
        <v>21</v>
      </c>
      <c r="AD81" s="235">
        <v>2</v>
      </c>
      <c r="AE81" s="232">
        <v>90.051499783199063</v>
      </c>
      <c r="AF81" s="233"/>
      <c r="AG81" s="234"/>
      <c r="AH81" s="235"/>
      <c r="AI81" s="232"/>
      <c r="AJ81" s="233"/>
      <c r="AK81" s="234"/>
      <c r="AL81" s="235"/>
      <c r="AM81" s="232"/>
      <c r="AN81" s="233"/>
      <c r="AO81" s="234" t="s">
        <v>21</v>
      </c>
      <c r="AP81" s="322">
        <v>4</v>
      </c>
      <c r="AQ81" s="232">
        <v>102.51724497202065</v>
      </c>
      <c r="AR81" s="233"/>
      <c r="AS81" s="234" t="s">
        <v>32</v>
      </c>
      <c r="AT81" s="235">
        <v>8</v>
      </c>
      <c r="AU81" s="232">
        <v>62.151902434314721</v>
      </c>
      <c r="AW81" s="283">
        <v>0</v>
      </c>
      <c r="AX81" s="283">
        <v>0</v>
      </c>
      <c r="AY81" s="283">
        <v>0</v>
      </c>
      <c r="AZ81" s="283">
        <v>130.10299956639813</v>
      </c>
      <c r="BA81" s="283">
        <v>90.051499783199063</v>
      </c>
      <c r="BB81" s="283">
        <v>0</v>
      </c>
      <c r="BC81" s="283">
        <v>0</v>
      </c>
      <c r="BD81" s="283">
        <v>102.51724497202065</v>
      </c>
      <c r="BE81" s="283">
        <v>62.151902434314721</v>
      </c>
      <c r="BF81" s="319">
        <f>COUNTIF(AW81:BE81,0)</f>
        <v>5</v>
      </c>
    </row>
    <row r="82" spans="1:63" s="241" customFormat="1" ht="12.75" customHeight="1" x14ac:dyDescent="0.2">
      <c r="A82" s="18">
        <v>5</v>
      </c>
      <c r="B82" s="60" t="s">
        <v>21</v>
      </c>
      <c r="C82" s="60" t="s">
        <v>900</v>
      </c>
      <c r="D82" s="19" t="s">
        <v>413</v>
      </c>
      <c r="E82" s="61" t="s">
        <v>901</v>
      </c>
      <c r="F82" s="62"/>
      <c r="G82" s="145">
        <f>O82+S82+W82</f>
        <v>0</v>
      </c>
      <c r="H82" s="230">
        <f>O82+S82+W82+AA82+AE82+AI82</f>
        <v>142.25490200071283</v>
      </c>
      <c r="I82" s="230">
        <f>O82+S82+W82+AA82+AE82+AI82+AM82+AQ82+AU82</f>
        <v>380.63662316649868</v>
      </c>
      <c r="J82" s="85">
        <f>COUNTA(M82,Q82,U82,Y82,AC82,AG82,AK82,AO82,AS82)</f>
        <v>3</v>
      </c>
      <c r="K82" s="323">
        <f>SUM(AW82:BE82)</f>
        <v>380.63662316649868</v>
      </c>
      <c r="L82" s="137"/>
      <c r="M82" s="63"/>
      <c r="N82" s="84"/>
      <c r="O82" s="144"/>
      <c r="P82" s="122"/>
      <c r="Q82" s="63"/>
      <c r="R82" s="84"/>
      <c r="S82" s="144"/>
      <c r="T82" s="122"/>
      <c r="U82" s="63"/>
      <c r="V82" s="84"/>
      <c r="W82" s="144"/>
      <c r="X82" s="122"/>
      <c r="Y82" s="63"/>
      <c r="Z82" s="84"/>
      <c r="AA82" s="232"/>
      <c r="AB82" s="233"/>
      <c r="AC82" s="234"/>
      <c r="AD82" s="235"/>
      <c r="AE82" s="232"/>
      <c r="AF82" s="233"/>
      <c r="AG82" s="234" t="s">
        <v>21</v>
      </c>
      <c r="AH82" s="235">
        <v>1</v>
      </c>
      <c r="AI82" s="232">
        <v>142.25490200071283</v>
      </c>
      <c r="AJ82" s="233"/>
      <c r="AK82" s="234"/>
      <c r="AL82" s="235"/>
      <c r="AM82" s="232"/>
      <c r="AN82" s="233"/>
      <c r="AO82" s="234" t="s">
        <v>21</v>
      </c>
      <c r="AP82" s="322">
        <v>1</v>
      </c>
      <c r="AQ82" s="232">
        <v>155.69716761534184</v>
      </c>
      <c r="AR82" s="233"/>
      <c r="AS82" s="234" t="s">
        <v>32</v>
      </c>
      <c r="AT82" s="235">
        <v>6</v>
      </c>
      <c r="AU82" s="232">
        <v>82.684553550444008</v>
      </c>
      <c r="AW82" s="283">
        <v>0</v>
      </c>
      <c r="AX82" s="283">
        <v>0</v>
      </c>
      <c r="AY82" s="283">
        <v>0</v>
      </c>
      <c r="AZ82" s="283">
        <v>0</v>
      </c>
      <c r="BA82" s="283">
        <v>0</v>
      </c>
      <c r="BB82" s="283">
        <v>142.25490200071283</v>
      </c>
      <c r="BC82" s="283">
        <v>0</v>
      </c>
      <c r="BD82" s="283">
        <v>155.69716761534184</v>
      </c>
      <c r="BE82" s="283">
        <v>82.684553550444008</v>
      </c>
      <c r="BF82" s="319">
        <f>COUNTIF(AW82:BE82,0)</f>
        <v>6</v>
      </c>
    </row>
    <row r="83" spans="1:63" s="241" customFormat="1" ht="12.75" customHeight="1" x14ac:dyDescent="0.2">
      <c r="A83" s="18">
        <v>6</v>
      </c>
      <c r="B83" s="60" t="s">
        <v>21</v>
      </c>
      <c r="C83" s="60" t="s">
        <v>74</v>
      </c>
      <c r="D83" s="19" t="s">
        <v>52</v>
      </c>
      <c r="E83" s="61" t="s">
        <v>84</v>
      </c>
      <c r="F83" s="62"/>
      <c r="G83" s="145">
        <f>O83+S83+W83</f>
        <v>101.6338405137609</v>
      </c>
      <c r="H83" s="230">
        <f>O83+S83+W83+AA83+AE83+AI83</f>
        <v>191.68534029695996</v>
      </c>
      <c r="I83" s="230">
        <f>O83+S83+W83+AA83+AE83+AI83+AM83+AQ83+AU83</f>
        <v>378.1383845199573</v>
      </c>
      <c r="J83" s="85">
        <f>COUNTA(M83,Q83,U83,Y83,AC83,AG83,AK83,AO83,AS83)</f>
        <v>4</v>
      </c>
      <c r="K83" s="323">
        <f>SUM(AW83:BE83)</f>
        <v>378.1383845199573</v>
      </c>
      <c r="L83" s="137"/>
      <c r="M83" s="63" t="s">
        <v>32</v>
      </c>
      <c r="N83" s="322">
        <v>3</v>
      </c>
      <c r="O83" s="144">
        <v>101.6338405137609</v>
      </c>
      <c r="P83" s="122"/>
      <c r="Q83" s="63"/>
      <c r="R83" s="84"/>
      <c r="S83" s="144"/>
      <c r="T83" s="122"/>
      <c r="U83" s="63"/>
      <c r="V83" s="84"/>
      <c r="W83" s="144"/>
      <c r="X83" s="122"/>
      <c r="Y83" s="63"/>
      <c r="Z83" s="84"/>
      <c r="AA83" s="232"/>
      <c r="AB83" s="233"/>
      <c r="AC83" s="234"/>
      <c r="AD83" s="235"/>
      <c r="AE83" s="232"/>
      <c r="AF83" s="233"/>
      <c r="AG83" s="234" t="s">
        <v>907</v>
      </c>
      <c r="AH83" s="235">
        <v>2</v>
      </c>
      <c r="AI83" s="232">
        <v>90.051499783199063</v>
      </c>
      <c r="AJ83" s="233"/>
      <c r="AK83" s="234"/>
      <c r="AL83" s="235"/>
      <c r="AM83" s="232"/>
      <c r="AN83" s="233"/>
      <c r="AO83" s="234" t="s">
        <v>21</v>
      </c>
      <c r="AP83" s="322">
        <v>7</v>
      </c>
      <c r="AQ83" s="232">
        <v>67.288419460782848</v>
      </c>
      <c r="AR83" s="233"/>
      <c r="AS83" s="234" t="s">
        <v>32</v>
      </c>
      <c r="AT83" s="235">
        <v>3</v>
      </c>
      <c r="AU83" s="232">
        <v>119.16462476221449</v>
      </c>
      <c r="AW83" s="283">
        <v>101.6338405137609</v>
      </c>
      <c r="AX83" s="283">
        <v>0</v>
      </c>
      <c r="AY83" s="283">
        <v>0</v>
      </c>
      <c r="AZ83" s="283">
        <v>0</v>
      </c>
      <c r="BA83" s="283">
        <v>0</v>
      </c>
      <c r="BB83" s="283">
        <v>90.051499783199063</v>
      </c>
      <c r="BC83" s="283">
        <v>0</v>
      </c>
      <c r="BD83" s="283">
        <v>67.288419460782848</v>
      </c>
      <c r="BE83" s="283">
        <v>119.16462476221449</v>
      </c>
      <c r="BF83" s="319">
        <f>COUNTIF(AW83:BE83,0)</f>
        <v>5</v>
      </c>
      <c r="BG83" s="67"/>
      <c r="BH83" s="67"/>
      <c r="BI83" s="67"/>
      <c r="BJ83" s="67"/>
      <c r="BK83" s="67"/>
    </row>
    <row r="84" spans="1:63" s="241" customFormat="1" ht="12.75" customHeight="1" x14ac:dyDescent="0.2">
      <c r="A84" s="18">
        <v>7</v>
      </c>
      <c r="B84" s="60" t="s">
        <v>21</v>
      </c>
      <c r="C84" s="60" t="s">
        <v>417</v>
      </c>
      <c r="D84" s="19" t="s">
        <v>206</v>
      </c>
      <c r="E84" s="61" t="s">
        <v>770</v>
      </c>
      <c r="F84" s="62"/>
      <c r="G84" s="145">
        <f>O84+S84+W84</f>
        <v>123.85606273598313</v>
      </c>
      <c r="H84" s="230">
        <f>O84+S84+W84+AA84+AE84+AI84</f>
        <v>236.77375066778262</v>
      </c>
      <c r="I84" s="230">
        <f>O84+S84+W84+AA84+AE84+AI84+AM84+AQ84+AU84</f>
        <v>369.72711080761769</v>
      </c>
      <c r="J84" s="85">
        <f>COUNTA(M84,Q84,U84,Y84,AC84,AG84,AK84,AO84,AS84)</f>
        <v>3</v>
      </c>
      <c r="K84" s="323">
        <f>SUM(AW84:BE84)</f>
        <v>369.72711080761769</v>
      </c>
      <c r="L84" s="137"/>
      <c r="M84" s="63"/>
      <c r="N84" s="84"/>
      <c r="O84" s="144"/>
      <c r="P84" s="122"/>
      <c r="Q84" s="63"/>
      <c r="R84" s="84"/>
      <c r="S84" s="144"/>
      <c r="T84" s="122"/>
      <c r="U84" s="63" t="s">
        <v>660</v>
      </c>
      <c r="V84" s="322">
        <v>1</v>
      </c>
      <c r="W84" s="144">
        <v>123.85606273598313</v>
      </c>
      <c r="X84" s="122"/>
      <c r="Y84" s="63"/>
      <c r="Z84" s="84"/>
      <c r="AA84" s="232"/>
      <c r="AB84" s="233"/>
      <c r="AC84" s="234"/>
      <c r="AD84" s="235"/>
      <c r="AE84" s="232"/>
      <c r="AF84" s="233"/>
      <c r="AG84" s="234" t="s">
        <v>21</v>
      </c>
      <c r="AH84" s="235">
        <v>2</v>
      </c>
      <c r="AI84" s="232">
        <v>112.91768793179949</v>
      </c>
      <c r="AJ84" s="233"/>
      <c r="AK84" s="234"/>
      <c r="AL84" s="235"/>
      <c r="AM84" s="232"/>
      <c r="AN84" s="233"/>
      <c r="AO84" s="234" t="s">
        <v>21</v>
      </c>
      <c r="AP84" s="322">
        <v>2</v>
      </c>
      <c r="AQ84" s="232">
        <v>132.95336013983507</v>
      </c>
      <c r="AR84" s="233"/>
      <c r="AS84" s="234"/>
      <c r="AT84" s="235"/>
      <c r="AU84" s="232"/>
      <c r="AW84" s="283">
        <v>0</v>
      </c>
      <c r="AX84" s="283">
        <v>0</v>
      </c>
      <c r="AY84" s="283">
        <v>123.85606273598313</v>
      </c>
      <c r="AZ84" s="283">
        <v>0</v>
      </c>
      <c r="BA84" s="283">
        <v>0</v>
      </c>
      <c r="BB84" s="283">
        <v>112.91768793179949</v>
      </c>
      <c r="BC84" s="283">
        <v>0</v>
      </c>
      <c r="BD84" s="283">
        <v>132.95336013983507</v>
      </c>
      <c r="BE84" s="283">
        <v>0</v>
      </c>
      <c r="BF84" s="319">
        <f>COUNTIF(AW84:BE84,0)</f>
        <v>6</v>
      </c>
    </row>
    <row r="85" spans="1:63" s="241" customFormat="1" ht="12.75" customHeight="1" x14ac:dyDescent="0.2">
      <c r="A85" s="18">
        <v>8</v>
      </c>
      <c r="B85" s="60" t="s">
        <v>21</v>
      </c>
      <c r="C85" s="60" t="s">
        <v>82</v>
      </c>
      <c r="D85" s="19" t="s">
        <v>83</v>
      </c>
      <c r="E85" s="61" t="s">
        <v>75</v>
      </c>
      <c r="F85" s="62"/>
      <c r="G85" s="145">
        <f>O85+S85+W85</f>
        <v>84.275792572234778</v>
      </c>
      <c r="H85" s="230">
        <f>O85+S85+W85+AA85+AE85+AI85</f>
        <v>140.52272940264976</v>
      </c>
      <c r="I85" s="230">
        <f>O85+S85+W85+AA85+AE85+AI85+AM85+AQ85+AU85</f>
        <v>302.69652295801609</v>
      </c>
      <c r="J85" s="85">
        <f>COUNTA(M85,Q85,U85,Y85,AC85,AG85,AK85,AO85,AS85)</f>
        <v>4</v>
      </c>
      <c r="K85" s="323">
        <f>SUM(AW85:BE85)</f>
        <v>302.69652295801609</v>
      </c>
      <c r="L85" s="137"/>
      <c r="M85" s="63" t="s">
        <v>32</v>
      </c>
      <c r="N85" s="322">
        <v>4</v>
      </c>
      <c r="O85" s="144">
        <v>84.275792572234778</v>
      </c>
      <c r="P85" s="122"/>
      <c r="Q85" s="63"/>
      <c r="R85" s="84"/>
      <c r="S85" s="144"/>
      <c r="T85" s="122"/>
      <c r="U85" s="63"/>
      <c r="V85" s="84"/>
      <c r="W85" s="144"/>
      <c r="X85" s="122"/>
      <c r="Y85" s="63"/>
      <c r="Z85" s="84"/>
      <c r="AA85" s="232"/>
      <c r="AB85" s="233"/>
      <c r="AC85" s="234"/>
      <c r="AD85" s="235"/>
      <c r="AE85" s="232"/>
      <c r="AF85" s="233"/>
      <c r="AG85" s="234" t="s">
        <v>907</v>
      </c>
      <c r="AH85" s="235">
        <v>3</v>
      </c>
      <c r="AI85" s="232">
        <v>56.246936830414995</v>
      </c>
      <c r="AJ85" s="233"/>
      <c r="AK85" s="234"/>
      <c r="AL85" s="235"/>
      <c r="AM85" s="232"/>
      <c r="AN85" s="233"/>
      <c r="AO85" s="234" t="s">
        <v>21</v>
      </c>
      <c r="AP85" s="322">
        <v>5</v>
      </c>
      <c r="AQ85" s="232">
        <v>89.979436629310129</v>
      </c>
      <c r="AR85" s="233"/>
      <c r="AS85" s="234" t="s">
        <v>32</v>
      </c>
      <c r="AT85" s="235">
        <v>7</v>
      </c>
      <c r="AU85" s="232">
        <v>72.194356926056201</v>
      </c>
      <c r="AW85" s="283">
        <v>84.275792572234778</v>
      </c>
      <c r="AX85" s="283">
        <v>0</v>
      </c>
      <c r="AY85" s="283">
        <v>0</v>
      </c>
      <c r="AZ85" s="283">
        <v>0</v>
      </c>
      <c r="BA85" s="283">
        <v>0</v>
      </c>
      <c r="BB85" s="283">
        <v>56.246936830414995</v>
      </c>
      <c r="BC85" s="283">
        <v>0</v>
      </c>
      <c r="BD85" s="283">
        <v>89.979436629310129</v>
      </c>
      <c r="BE85" s="283">
        <v>72.194356926056201</v>
      </c>
      <c r="BF85" s="319">
        <f>COUNTIF(AW85:BE85,0)</f>
        <v>5</v>
      </c>
      <c r="BG85" s="67"/>
      <c r="BH85" s="67"/>
      <c r="BI85" s="67"/>
      <c r="BJ85" s="67"/>
      <c r="BK85" s="67"/>
    </row>
    <row r="86" spans="1:63" s="241" customFormat="1" ht="12.75" customHeight="1" x14ac:dyDescent="0.2">
      <c r="A86" s="18">
        <v>9</v>
      </c>
      <c r="B86" s="60" t="s">
        <v>21</v>
      </c>
      <c r="C86" s="60" t="s">
        <v>277</v>
      </c>
      <c r="D86" s="19" t="s">
        <v>277</v>
      </c>
      <c r="E86" s="61" t="s">
        <v>903</v>
      </c>
      <c r="F86" s="62"/>
      <c r="G86" s="145">
        <f>O86+S86+W86</f>
        <v>0</v>
      </c>
      <c r="H86" s="230">
        <f>O86+S86+W86+AA86+AE86+AI86</f>
        <v>215.59319619078593</v>
      </c>
      <c r="I86" s="230">
        <f>O86+S86+W86+AA86+AE86+AI86+AM86+AQ86+AU86</f>
        <v>215.59319619078593</v>
      </c>
      <c r="J86" s="85">
        <f>COUNTA(M86,Q86,U86,Y86,AC86,AG86,AK86,AO86,AS86)</f>
        <v>3</v>
      </c>
      <c r="K86" s="117">
        <f>SUM(AW86:BE86)</f>
        <v>215.59319619078593</v>
      </c>
      <c r="L86" s="137"/>
      <c r="M86" s="63"/>
      <c r="N86" s="84"/>
      <c r="O86" s="144"/>
      <c r="P86" s="122"/>
      <c r="Q86" s="63"/>
      <c r="R86" s="84"/>
      <c r="S86" s="144"/>
      <c r="T86" s="122"/>
      <c r="U86" s="63"/>
      <c r="V86" s="84"/>
      <c r="W86" s="144"/>
      <c r="X86" s="122"/>
      <c r="Y86" s="63" t="s">
        <v>21</v>
      </c>
      <c r="Z86" s="84">
        <v>2</v>
      </c>
      <c r="AA86" s="232">
        <v>90.051499783199063</v>
      </c>
      <c r="AB86" s="233"/>
      <c r="AC86" s="234" t="s">
        <v>21</v>
      </c>
      <c r="AD86" s="235">
        <v>3</v>
      </c>
      <c r="AE86" s="232">
        <v>56.246936830414995</v>
      </c>
      <c r="AF86" s="233"/>
      <c r="AG86" s="234" t="s">
        <v>21</v>
      </c>
      <c r="AH86" s="235">
        <v>4</v>
      </c>
      <c r="AI86" s="232">
        <v>69.29475957717186</v>
      </c>
      <c r="AJ86" s="233"/>
      <c r="AK86" s="234"/>
      <c r="AL86" s="235"/>
      <c r="AM86" s="232"/>
      <c r="AN86" s="233"/>
      <c r="AO86" s="234"/>
      <c r="AP86" s="235"/>
      <c r="AQ86" s="232"/>
      <c r="AR86" s="233"/>
      <c r="AS86" s="234"/>
      <c r="AT86" s="235"/>
      <c r="AU86" s="232"/>
      <c r="AW86" s="283">
        <v>0</v>
      </c>
      <c r="AX86" s="283">
        <v>0</v>
      </c>
      <c r="AY86" s="283">
        <v>0</v>
      </c>
      <c r="AZ86" s="283">
        <v>90.051499783199063</v>
      </c>
      <c r="BA86" s="283">
        <v>56.246936830414995</v>
      </c>
      <c r="BB86" s="283">
        <v>69.29475957717186</v>
      </c>
      <c r="BC86" s="283">
        <v>0</v>
      </c>
      <c r="BD86" s="283">
        <v>0</v>
      </c>
      <c r="BE86" s="283">
        <v>0</v>
      </c>
      <c r="BF86" s="319">
        <f>COUNTIF(AW86:BE86,0)</f>
        <v>6</v>
      </c>
    </row>
    <row r="87" spans="1:63" s="241" customFormat="1" ht="12.75" customHeight="1" x14ac:dyDescent="0.2">
      <c r="A87" s="18">
        <v>10</v>
      </c>
      <c r="B87" s="60" t="s">
        <v>21</v>
      </c>
      <c r="C87" s="60" t="s">
        <v>742</v>
      </c>
      <c r="D87" s="19" t="s">
        <v>228</v>
      </c>
      <c r="E87" s="61" t="s">
        <v>789</v>
      </c>
      <c r="F87" s="62"/>
      <c r="G87" s="145">
        <f>O87+S87+W87</f>
        <v>69.29475957717186</v>
      </c>
      <c r="H87" s="230">
        <f>O87+S87+W87+AA87+AE87+AI87</f>
        <v>69.29475957717186</v>
      </c>
      <c r="I87" s="230">
        <f>O87+S87+W87+AA87+AE87+AI87+AM87+AQ87+AU87</f>
        <v>199.39775914357</v>
      </c>
      <c r="J87" s="85">
        <f>COUNTA(M87,Q87,U87,Y87,AC87,AG87,AK87,AO87,AS87)</f>
        <v>2</v>
      </c>
      <c r="K87" s="117">
        <f>SUM(AW87:BE87)</f>
        <v>199.39775914357</v>
      </c>
      <c r="L87" s="137"/>
      <c r="M87" s="63"/>
      <c r="N87" s="84"/>
      <c r="O87" s="144"/>
      <c r="P87" s="122"/>
      <c r="Q87" s="63" t="s">
        <v>737</v>
      </c>
      <c r="R87" s="322">
        <v>4</v>
      </c>
      <c r="S87" s="144">
        <v>69.29475957717186</v>
      </c>
      <c r="T87" s="122"/>
      <c r="U87" s="63"/>
      <c r="V87" s="84"/>
      <c r="W87" s="144"/>
      <c r="X87" s="122"/>
      <c r="Y87" s="63"/>
      <c r="Z87" s="84"/>
      <c r="AA87" s="232"/>
      <c r="AB87" s="233"/>
      <c r="AC87" s="234"/>
      <c r="AD87" s="235"/>
      <c r="AE87" s="232"/>
      <c r="AF87" s="233"/>
      <c r="AG87" s="234"/>
      <c r="AH87" s="235"/>
      <c r="AI87" s="232"/>
      <c r="AJ87" s="233"/>
      <c r="AK87" s="234" t="s">
        <v>961</v>
      </c>
      <c r="AL87" s="322">
        <v>1</v>
      </c>
      <c r="AM87" s="232">
        <v>130.10299956639813</v>
      </c>
      <c r="AN87" s="233"/>
      <c r="AO87" s="234"/>
      <c r="AP87" s="235"/>
      <c r="AQ87" s="232"/>
      <c r="AR87" s="233"/>
      <c r="AS87" s="234"/>
      <c r="AT87" s="235"/>
      <c r="AU87" s="232"/>
      <c r="AW87" s="283">
        <v>0</v>
      </c>
      <c r="AX87" s="283">
        <v>69.29475957717186</v>
      </c>
      <c r="AY87" s="283">
        <v>0</v>
      </c>
      <c r="AZ87" s="283">
        <v>0</v>
      </c>
      <c r="BA87" s="283">
        <v>0</v>
      </c>
      <c r="BB87" s="283">
        <v>0</v>
      </c>
      <c r="BC87" s="283">
        <v>130.10299956639813</v>
      </c>
      <c r="BD87" s="283">
        <v>0</v>
      </c>
      <c r="BE87" s="283">
        <v>0</v>
      </c>
      <c r="BF87" s="319">
        <f>COUNTIF(AW87:BE87,0)</f>
        <v>7</v>
      </c>
    </row>
    <row r="88" spans="1:63" s="241" customFormat="1" ht="12.75" customHeight="1" x14ac:dyDescent="0.2">
      <c r="A88" s="18">
        <v>11</v>
      </c>
      <c r="B88" s="60" t="s">
        <v>21</v>
      </c>
      <c r="C88" s="60" t="s">
        <v>912</v>
      </c>
      <c r="D88" s="19" t="s">
        <v>913</v>
      </c>
      <c r="E88" s="61" t="s">
        <v>914</v>
      </c>
      <c r="F88" s="62"/>
      <c r="G88" s="145">
        <f>O88+S88+W88</f>
        <v>0</v>
      </c>
      <c r="H88" s="230">
        <f>O88+S88+W88+AA88+AE88+AI88</f>
        <v>25</v>
      </c>
      <c r="I88" s="230">
        <f>O88+S88+W88+AA88+AE88+AI88+AM88+AQ88+AU88</f>
        <v>177.22141139385641</v>
      </c>
      <c r="J88" s="85">
        <f>COUNTA(M88,Q88,U88,Y88,AC88,AG88,AK88,AO88,AS88)</f>
        <v>3</v>
      </c>
      <c r="K88" s="323">
        <f>SUM(AW88:BE88)</f>
        <v>177.22141139385641</v>
      </c>
      <c r="L88" s="137"/>
      <c r="M88" s="63"/>
      <c r="N88" s="84"/>
      <c r="O88" s="144"/>
      <c r="P88" s="122"/>
      <c r="Q88" s="63"/>
      <c r="R88" s="84"/>
      <c r="S88" s="144"/>
      <c r="T88" s="122"/>
      <c r="U88" s="63"/>
      <c r="V88" s="84"/>
      <c r="W88" s="144"/>
      <c r="X88" s="122"/>
      <c r="Y88" s="63"/>
      <c r="Z88" s="84"/>
      <c r="AA88" s="232"/>
      <c r="AB88" s="233"/>
      <c r="AC88" s="234"/>
      <c r="AD88" s="235"/>
      <c r="AE88" s="232"/>
      <c r="AF88" s="233"/>
      <c r="AG88" s="234" t="s">
        <v>907</v>
      </c>
      <c r="AH88" s="235">
        <v>4</v>
      </c>
      <c r="AI88" s="232">
        <v>25</v>
      </c>
      <c r="AJ88" s="233"/>
      <c r="AK88" s="234"/>
      <c r="AL88" s="235"/>
      <c r="AM88" s="232"/>
      <c r="AN88" s="233"/>
      <c r="AO88" s="234" t="s">
        <v>21</v>
      </c>
      <c r="AP88" s="322">
        <v>9</v>
      </c>
      <c r="AQ88" s="232">
        <v>46.446580604914061</v>
      </c>
      <c r="AR88" s="233"/>
      <c r="AS88" s="234" t="s">
        <v>32</v>
      </c>
      <c r="AT88" s="235">
        <v>4</v>
      </c>
      <c r="AU88" s="232">
        <v>105.77483078894235</v>
      </c>
      <c r="AW88" s="283">
        <v>0</v>
      </c>
      <c r="AX88" s="283">
        <v>0</v>
      </c>
      <c r="AY88" s="283">
        <v>0</v>
      </c>
      <c r="AZ88" s="283">
        <v>0</v>
      </c>
      <c r="BA88" s="283">
        <v>0</v>
      </c>
      <c r="BB88" s="283">
        <v>25</v>
      </c>
      <c r="BC88" s="283">
        <v>0</v>
      </c>
      <c r="BD88" s="283">
        <v>46.446580604914061</v>
      </c>
      <c r="BE88" s="283">
        <v>105.77483078894235</v>
      </c>
      <c r="BF88" s="319">
        <f>COUNTIF(AW88:BE88,0)</f>
        <v>6</v>
      </c>
    </row>
    <row r="89" spans="1:63" s="241" customFormat="1" ht="12.75" customHeight="1" x14ac:dyDescent="0.2">
      <c r="A89" s="18">
        <v>12</v>
      </c>
      <c r="B89" s="60" t="s">
        <v>21</v>
      </c>
      <c r="C89" s="60" t="s">
        <v>107</v>
      </c>
      <c r="D89" s="19" t="s">
        <v>705</v>
      </c>
      <c r="E89" s="61" t="s">
        <v>706</v>
      </c>
      <c r="F89" s="62"/>
      <c r="G89" s="145">
        <f>O89+S89+W89</f>
        <v>68.319180810720866</v>
      </c>
      <c r="H89" s="230">
        <f>O89+S89+W89+AA89+AE89+AI89</f>
        <v>68.319180810720866</v>
      </c>
      <c r="I89" s="230">
        <f>O89+S89+W89+AA89+AE89+AI89+AM89+AQ89+AU89</f>
        <v>125.01569523031168</v>
      </c>
      <c r="J89" s="85">
        <f>COUNTA(M89,Q89,U89,Y89,AC89,AG89,AK89,AO89,AS89)</f>
        <v>2</v>
      </c>
      <c r="K89" s="117">
        <f>SUM(AW89:BE89)</f>
        <v>125.01569523031168</v>
      </c>
      <c r="L89" s="137"/>
      <c r="M89" s="63" t="s">
        <v>32</v>
      </c>
      <c r="N89" s="322">
        <v>5</v>
      </c>
      <c r="O89" s="144">
        <v>68.319180810720866</v>
      </c>
      <c r="P89" s="122"/>
      <c r="Q89" s="63"/>
      <c r="R89" s="84"/>
      <c r="S89" s="144"/>
      <c r="T89" s="122"/>
      <c r="U89" s="63"/>
      <c r="V89" s="84"/>
      <c r="W89" s="144"/>
      <c r="X89" s="122"/>
      <c r="Y89" s="63"/>
      <c r="Z89" s="84"/>
      <c r="AA89" s="232"/>
      <c r="AB89" s="233"/>
      <c r="AC89" s="234"/>
      <c r="AD89" s="235"/>
      <c r="AE89" s="232"/>
      <c r="AF89" s="233"/>
      <c r="AG89" s="234"/>
      <c r="AH89" s="235"/>
      <c r="AI89" s="232"/>
      <c r="AJ89" s="233"/>
      <c r="AK89" s="234"/>
      <c r="AL89" s="235"/>
      <c r="AM89" s="232"/>
      <c r="AN89" s="233"/>
      <c r="AO89" s="234" t="s">
        <v>21</v>
      </c>
      <c r="AP89" s="322">
        <v>8</v>
      </c>
      <c r="AQ89" s="232">
        <v>56.696514419590812</v>
      </c>
      <c r="AR89" s="233"/>
      <c r="AS89" s="234"/>
      <c r="AT89" s="235"/>
      <c r="AU89" s="232"/>
      <c r="AW89" s="283">
        <v>68.319180810720866</v>
      </c>
      <c r="AX89" s="283">
        <v>0</v>
      </c>
      <c r="AY89" s="283">
        <v>0</v>
      </c>
      <c r="AZ89" s="283">
        <v>0</v>
      </c>
      <c r="BA89" s="283">
        <v>0</v>
      </c>
      <c r="BB89" s="283">
        <v>0</v>
      </c>
      <c r="BC89" s="283">
        <v>0</v>
      </c>
      <c r="BD89" s="283">
        <v>56.696514419590812</v>
      </c>
      <c r="BE89" s="283">
        <v>0</v>
      </c>
      <c r="BF89" s="319">
        <f>COUNTIF(AW89:BE89,0)</f>
        <v>7</v>
      </c>
    </row>
    <row r="90" spans="1:63" s="241" customFormat="1" ht="12.75" customHeight="1" x14ac:dyDescent="0.2">
      <c r="A90" s="18">
        <v>13</v>
      </c>
      <c r="B90" s="60" t="s">
        <v>21</v>
      </c>
      <c r="C90" s="60" t="s">
        <v>35</v>
      </c>
      <c r="D90" s="19" t="s">
        <v>43</v>
      </c>
      <c r="E90" s="61" t="s">
        <v>76</v>
      </c>
      <c r="F90" s="62"/>
      <c r="G90" s="145">
        <f>O90+S90+W90</f>
        <v>38.790556804586728</v>
      </c>
      <c r="H90" s="230">
        <f>O90+S90+W90+AA90+AE90+AI90</f>
        <v>38.790556804586728</v>
      </c>
      <c r="I90" s="230">
        <f>O90+S90+W90+AA90+AE90+AI90+AM90+AQ90+AU90</f>
        <v>109.06515128658855</v>
      </c>
      <c r="J90" s="85">
        <f>COUNTA(M90,Q90,U90,Y90,AC90,AG90,AK90,AO90,AS90)</f>
        <v>3</v>
      </c>
      <c r="K90" s="117">
        <f>SUM(AW90:BE90)</f>
        <v>109.06515128658855</v>
      </c>
      <c r="L90" s="137"/>
      <c r="M90" s="63" t="s">
        <v>32</v>
      </c>
      <c r="N90" s="322">
        <v>7</v>
      </c>
      <c r="O90" s="144">
        <v>38.790556804586728</v>
      </c>
      <c r="P90" s="122"/>
      <c r="Q90" s="63"/>
      <c r="R90" s="84"/>
      <c r="S90" s="144"/>
      <c r="T90" s="122"/>
      <c r="U90" s="63"/>
      <c r="V90" s="84"/>
      <c r="W90" s="144"/>
      <c r="X90" s="122"/>
      <c r="Y90" s="63"/>
      <c r="Z90" s="84"/>
      <c r="AA90" s="232"/>
      <c r="AB90" s="233"/>
      <c r="AC90" s="234"/>
      <c r="AD90" s="235"/>
      <c r="AE90" s="232"/>
      <c r="AF90" s="233"/>
      <c r="AG90" s="234"/>
      <c r="AH90" s="235"/>
      <c r="AI90" s="232"/>
      <c r="AJ90" s="233"/>
      <c r="AK90" s="234"/>
      <c r="AL90" s="235"/>
      <c r="AM90" s="232"/>
      <c r="AN90" s="233"/>
      <c r="AO90" s="234" t="s">
        <v>21</v>
      </c>
      <c r="AP90" s="322">
        <v>10</v>
      </c>
      <c r="AQ90" s="232">
        <v>36.466398384572607</v>
      </c>
      <c r="AR90" s="233"/>
      <c r="AS90" s="234" t="s">
        <v>32</v>
      </c>
      <c r="AT90" s="235">
        <v>11</v>
      </c>
      <c r="AU90" s="232">
        <v>33.808196097429217</v>
      </c>
      <c r="AW90" s="283">
        <v>38.790556804586728</v>
      </c>
      <c r="AX90" s="283">
        <v>0</v>
      </c>
      <c r="AY90" s="283">
        <v>0</v>
      </c>
      <c r="AZ90" s="283">
        <v>0</v>
      </c>
      <c r="BA90" s="283">
        <v>0</v>
      </c>
      <c r="BB90" s="283">
        <v>0</v>
      </c>
      <c r="BC90" s="283">
        <v>0</v>
      </c>
      <c r="BD90" s="283">
        <v>36.466398384572607</v>
      </c>
      <c r="BE90" s="283">
        <v>33.808196097429217</v>
      </c>
      <c r="BF90" s="319">
        <f>COUNTIF(AW90:BE90,0)</f>
        <v>6</v>
      </c>
    </row>
    <row r="91" spans="1:63" s="241" customFormat="1" ht="12.75" customHeight="1" x14ac:dyDescent="0.2">
      <c r="A91" s="18">
        <v>14</v>
      </c>
      <c r="B91" s="60" t="s">
        <v>21</v>
      </c>
      <c r="C91" s="60" t="s">
        <v>108</v>
      </c>
      <c r="D91" s="19" t="s">
        <v>1294</v>
      </c>
      <c r="E91" s="61" t="s">
        <v>1295</v>
      </c>
      <c r="F91" s="62"/>
      <c r="G91" s="145"/>
      <c r="H91" s="230"/>
      <c r="I91" s="230">
        <f>O91+S91+W91+AA91+AE91+AI91+AM91+AQ91+AU91</f>
        <v>93.786472995682388</v>
      </c>
      <c r="J91" s="85">
        <f>COUNTA(M91,Q91,U91,Y91,AC91,AG91,AK91,AO91,AS91)</f>
        <v>1</v>
      </c>
      <c r="K91" s="117">
        <f>SUM(AW91:BE91)</f>
        <v>93.786472995682388</v>
      </c>
      <c r="L91" s="137"/>
      <c r="M91" s="63"/>
      <c r="N91" s="84"/>
      <c r="O91" s="144"/>
      <c r="P91" s="122"/>
      <c r="Q91" s="63"/>
      <c r="R91" s="84"/>
      <c r="S91" s="144"/>
      <c r="T91" s="122"/>
      <c r="U91" s="63"/>
      <c r="V91" s="84"/>
      <c r="W91" s="144"/>
      <c r="X91" s="122"/>
      <c r="Y91" s="63"/>
      <c r="Z91" s="84"/>
      <c r="AA91" s="232"/>
      <c r="AB91" s="233"/>
      <c r="AC91" s="234"/>
      <c r="AD91" s="235"/>
      <c r="AE91" s="232"/>
      <c r="AF91" s="233"/>
      <c r="AG91" s="234"/>
      <c r="AH91" s="235"/>
      <c r="AI91" s="232"/>
      <c r="AJ91" s="233"/>
      <c r="AK91" s="234"/>
      <c r="AL91" s="235"/>
      <c r="AM91" s="232"/>
      <c r="AN91" s="233"/>
      <c r="AO91" s="234"/>
      <c r="AP91" s="235"/>
      <c r="AQ91" s="232"/>
      <c r="AR91" s="233"/>
      <c r="AS91" s="234" t="s">
        <v>32</v>
      </c>
      <c r="AT91" s="235">
        <v>5</v>
      </c>
      <c r="AU91" s="232">
        <v>93.786472995682388</v>
      </c>
      <c r="AW91" s="283">
        <v>0</v>
      </c>
      <c r="AX91" s="283">
        <v>0</v>
      </c>
      <c r="AY91" s="283">
        <v>0</v>
      </c>
      <c r="AZ91" s="283">
        <v>0</v>
      </c>
      <c r="BA91" s="283">
        <v>0</v>
      </c>
      <c r="BB91" s="283">
        <v>0</v>
      </c>
      <c r="BC91" s="283">
        <v>0</v>
      </c>
      <c r="BD91" s="283">
        <v>0</v>
      </c>
      <c r="BE91" s="283">
        <v>93.786472995682388</v>
      </c>
      <c r="BF91" s="319">
        <f>COUNTIF(AW91:BE91,0)</f>
        <v>8</v>
      </c>
    </row>
    <row r="92" spans="1:63" s="241" customFormat="1" ht="12.75" customHeight="1" x14ac:dyDescent="0.2">
      <c r="A92" s="18">
        <v>15</v>
      </c>
      <c r="B92" s="60" t="s">
        <v>21</v>
      </c>
      <c r="C92" s="60">
        <v>34</v>
      </c>
      <c r="D92" s="19" t="s">
        <v>808</v>
      </c>
      <c r="E92" s="61" t="s">
        <v>809</v>
      </c>
      <c r="F92" s="62"/>
      <c r="G92" s="145">
        <f>O92+S92+W92</f>
        <v>0</v>
      </c>
      <c r="H92" s="230">
        <f>O92+S92+W92+AA92+AE92+AI92</f>
        <v>88.165704883374218</v>
      </c>
      <c r="I92" s="230">
        <f>O92+S92+W92+AA92+AE92+AI92+AM92+AQ92+AU92</f>
        <v>88.165704883374218</v>
      </c>
      <c r="J92" s="85">
        <f>COUNTA(M92,Q92,U92,Y92,AC92,AG92,AK92,AO92,AS92)</f>
        <v>2</v>
      </c>
      <c r="K92" s="117">
        <f>SUM(AW92:BE92)</f>
        <v>88.165704883374218</v>
      </c>
      <c r="L92" s="137"/>
      <c r="M92" s="63"/>
      <c r="N92" s="84"/>
      <c r="O92" s="144"/>
      <c r="P92" s="122"/>
      <c r="Q92" s="63"/>
      <c r="R92" s="84"/>
      <c r="S92" s="144"/>
      <c r="T92" s="122"/>
      <c r="U92" s="63"/>
      <c r="V92" s="84"/>
      <c r="W92" s="144"/>
      <c r="X92" s="122"/>
      <c r="Y92" s="63" t="s">
        <v>21</v>
      </c>
      <c r="Z92" s="84">
        <v>3</v>
      </c>
      <c r="AA92" s="232">
        <v>56.246936830414995</v>
      </c>
      <c r="AB92" s="233"/>
      <c r="AC92" s="234"/>
      <c r="AD92" s="235"/>
      <c r="AE92" s="232"/>
      <c r="AF92" s="233"/>
      <c r="AG92" s="234" t="s">
        <v>21</v>
      </c>
      <c r="AH92" s="235">
        <v>6</v>
      </c>
      <c r="AI92" s="232">
        <v>31.91876805295923</v>
      </c>
      <c r="AJ92" s="233"/>
      <c r="AK92" s="234"/>
      <c r="AL92" s="235"/>
      <c r="AM92" s="232"/>
      <c r="AN92" s="233"/>
      <c r="AO92" s="234"/>
      <c r="AP92" s="235"/>
      <c r="AQ92" s="232"/>
      <c r="AR92" s="233"/>
      <c r="AS92" s="234"/>
      <c r="AT92" s="235"/>
      <c r="AU92" s="232"/>
      <c r="AW92" s="283">
        <v>0</v>
      </c>
      <c r="AX92" s="283">
        <v>0</v>
      </c>
      <c r="AY92" s="283">
        <v>0</v>
      </c>
      <c r="AZ92" s="283">
        <v>56.246936830414995</v>
      </c>
      <c r="BA92" s="283">
        <v>0</v>
      </c>
      <c r="BB92" s="283">
        <v>31.91876805295923</v>
      </c>
      <c r="BC92" s="283">
        <v>0</v>
      </c>
      <c r="BD92" s="283">
        <v>0</v>
      </c>
      <c r="BE92" s="283">
        <v>0</v>
      </c>
      <c r="BF92" s="319">
        <f>COUNTIF(AW92:BE92,0)</f>
        <v>7</v>
      </c>
      <c r="BG92" s="67"/>
      <c r="BH92" s="67"/>
      <c r="BI92" s="67"/>
      <c r="BJ92" s="67"/>
      <c r="BK92" s="67"/>
    </row>
    <row r="93" spans="1:63" s="241" customFormat="1" ht="12.75" customHeight="1" x14ac:dyDescent="0.2">
      <c r="A93" s="18">
        <v>16</v>
      </c>
      <c r="B93" s="60" t="s">
        <v>21</v>
      </c>
      <c r="C93" s="60" t="s">
        <v>80</v>
      </c>
      <c r="D93" s="19" t="s">
        <v>39</v>
      </c>
      <c r="E93" s="61" t="s">
        <v>645</v>
      </c>
      <c r="F93" s="62"/>
      <c r="G93" s="145">
        <f>O93+S93+W93</f>
        <v>11.111111111111111</v>
      </c>
      <c r="H93" s="230">
        <f>O93+S93+W93+AA93+AE93+AI93</f>
        <v>11.111111111111111</v>
      </c>
      <c r="I93" s="230">
        <f>O93+S93+W93+AA93+AE93+AI93+AM93+AQ93+AU93</f>
        <v>71.254519306884703</v>
      </c>
      <c r="J93" s="85">
        <f>COUNTA(M93,Q93,U93,Y93,AC93,AG93,AK93,AO93,AS93)</f>
        <v>3</v>
      </c>
      <c r="K93" s="117">
        <f>SUM(AW93:BE93)</f>
        <v>71.254519306884703</v>
      </c>
      <c r="L93" s="137"/>
      <c r="M93" s="63" t="s">
        <v>32</v>
      </c>
      <c r="N93" s="322">
        <v>9</v>
      </c>
      <c r="O93" s="144">
        <v>11.111111111111111</v>
      </c>
      <c r="P93" s="122"/>
      <c r="Q93" s="63"/>
      <c r="R93" s="84"/>
      <c r="S93" s="144"/>
      <c r="T93" s="122"/>
      <c r="U93" s="63"/>
      <c r="V93" s="84"/>
      <c r="W93" s="144"/>
      <c r="X93" s="122"/>
      <c r="Y93" s="63"/>
      <c r="Z93" s="84"/>
      <c r="AA93" s="232"/>
      <c r="AB93" s="233"/>
      <c r="AC93" s="234"/>
      <c r="AD93" s="235"/>
      <c r="AE93" s="232"/>
      <c r="AF93" s="233"/>
      <c r="AG93" s="234"/>
      <c r="AH93" s="235"/>
      <c r="AI93" s="232"/>
      <c r="AJ93" s="233"/>
      <c r="AK93" s="234"/>
      <c r="AL93" s="235"/>
      <c r="AM93" s="232"/>
      <c r="AN93" s="233"/>
      <c r="AO93" s="234" t="s">
        <v>21</v>
      </c>
      <c r="AP93" s="322">
        <v>12</v>
      </c>
      <c r="AQ93" s="232">
        <v>17.122720697575982</v>
      </c>
      <c r="AR93" s="233"/>
      <c r="AS93" s="234" t="s">
        <v>32</v>
      </c>
      <c r="AT93" s="235">
        <v>10</v>
      </c>
      <c r="AU93" s="232">
        <v>43.020687498197617</v>
      </c>
      <c r="AW93" s="283">
        <v>11.111111111111111</v>
      </c>
      <c r="AX93" s="283">
        <v>0</v>
      </c>
      <c r="AY93" s="283">
        <v>0</v>
      </c>
      <c r="AZ93" s="283">
        <v>0</v>
      </c>
      <c r="BA93" s="283">
        <v>0</v>
      </c>
      <c r="BB93" s="283">
        <v>0</v>
      </c>
      <c r="BC93" s="283">
        <v>0</v>
      </c>
      <c r="BD93" s="283">
        <v>17.122720697575982</v>
      </c>
      <c r="BE93" s="283">
        <v>43.020687498197617</v>
      </c>
      <c r="BF93" s="319">
        <f>COUNTIF(AW93:BE93,0)</f>
        <v>6</v>
      </c>
    </row>
    <row r="94" spans="1:63" s="241" customFormat="1" ht="12.75" customHeight="1" x14ac:dyDescent="0.2">
      <c r="A94" s="18">
        <v>17</v>
      </c>
      <c r="B94" s="60" t="s">
        <v>21</v>
      </c>
      <c r="C94" s="60" t="s">
        <v>1319</v>
      </c>
      <c r="D94" s="19" t="s">
        <v>465</v>
      </c>
      <c r="E94" s="61" t="s">
        <v>1320</v>
      </c>
      <c r="F94" s="62"/>
      <c r="G94" s="145"/>
      <c r="H94" s="230"/>
      <c r="I94" s="230">
        <f>O94+S94+W94+AA94+AE94+AI94+AM94+AQ94+AU94</f>
        <v>52.45141916908851</v>
      </c>
      <c r="J94" s="85">
        <f>COUNTA(M94,Q94,U94,Y94,AC94,AG94,AK94,AO94,AS94)</f>
        <v>1</v>
      </c>
      <c r="K94" s="117">
        <f>SUM(AW94:BE94)</f>
        <v>52.45141916908851</v>
      </c>
      <c r="L94" s="137"/>
      <c r="M94" s="63"/>
      <c r="N94" s="84"/>
      <c r="O94" s="144"/>
      <c r="P94" s="122"/>
      <c r="Q94" s="63"/>
      <c r="R94" s="84"/>
      <c r="S94" s="144"/>
      <c r="T94" s="122"/>
      <c r="U94" s="63"/>
      <c r="V94" s="84"/>
      <c r="W94" s="144"/>
      <c r="X94" s="122"/>
      <c r="Y94" s="63"/>
      <c r="Z94" s="84"/>
      <c r="AA94" s="232"/>
      <c r="AB94" s="233"/>
      <c r="AC94" s="234"/>
      <c r="AD94" s="235"/>
      <c r="AE94" s="232"/>
      <c r="AF94" s="233"/>
      <c r="AG94" s="234"/>
      <c r="AH94" s="235"/>
      <c r="AI94" s="232"/>
      <c r="AJ94" s="233"/>
      <c r="AK94" s="234"/>
      <c r="AL94" s="235"/>
      <c r="AM94" s="232"/>
      <c r="AN94" s="233"/>
      <c r="AO94" s="234"/>
      <c r="AP94" s="235"/>
      <c r="AQ94" s="232"/>
      <c r="AR94" s="233"/>
      <c r="AS94" s="234" t="s">
        <v>32</v>
      </c>
      <c r="AT94" s="235">
        <v>9</v>
      </c>
      <c r="AU94" s="232">
        <v>52.45141916908851</v>
      </c>
      <c r="AW94" s="283">
        <v>0</v>
      </c>
      <c r="AX94" s="283">
        <v>0</v>
      </c>
      <c r="AY94" s="283">
        <v>0</v>
      </c>
      <c r="AZ94" s="283">
        <v>0</v>
      </c>
      <c r="BA94" s="283">
        <v>0</v>
      </c>
      <c r="BB94" s="283">
        <v>0</v>
      </c>
      <c r="BC94" s="283">
        <v>0</v>
      </c>
      <c r="BD94" s="283">
        <v>0</v>
      </c>
      <c r="BE94" s="283">
        <v>52.45141916908851</v>
      </c>
      <c r="BF94" s="319">
        <f>COUNTIF(AW94:BE94,0)</f>
        <v>8</v>
      </c>
    </row>
    <row r="95" spans="1:63" s="241" customFormat="1" ht="12.75" customHeight="1" x14ac:dyDescent="0.2">
      <c r="A95" s="18">
        <v>18</v>
      </c>
      <c r="B95" s="60" t="s">
        <v>21</v>
      </c>
      <c r="C95" s="60" t="s">
        <v>139</v>
      </c>
      <c r="D95" s="19" t="s">
        <v>98</v>
      </c>
      <c r="E95" s="61" t="s">
        <v>207</v>
      </c>
      <c r="F95" s="62"/>
      <c r="G95" s="145">
        <f>O95+S95+W95</f>
        <v>24.779848344591286</v>
      </c>
      <c r="H95" s="230">
        <f>O95+S95+W95+AA95+AE95+AI95</f>
        <v>24.779848344591286</v>
      </c>
      <c r="I95" s="230">
        <f>O95+S95+W95+AA95+AE95+AI95+AM95+AQ95+AU95</f>
        <v>51.484304778944946</v>
      </c>
      <c r="J95" s="85">
        <f>COUNTA(M95,Q95,U95,Y95,AC95,AG95,AK95,AO95,AS95)</f>
        <v>2</v>
      </c>
      <c r="K95" s="117">
        <f>SUM(AW95:BE95)</f>
        <v>51.484304778944946</v>
      </c>
      <c r="L95" s="137"/>
      <c r="M95" s="63" t="s">
        <v>32</v>
      </c>
      <c r="N95" s="322">
        <v>8</v>
      </c>
      <c r="O95" s="144">
        <v>24.779848344591286</v>
      </c>
      <c r="P95" s="122"/>
      <c r="Q95" s="63"/>
      <c r="R95" s="84"/>
      <c r="S95" s="144"/>
      <c r="T95" s="122"/>
      <c r="U95" s="63"/>
      <c r="V95" s="84"/>
      <c r="W95" s="144"/>
      <c r="X95" s="122"/>
      <c r="Y95" s="63"/>
      <c r="Z95" s="84"/>
      <c r="AA95" s="232"/>
      <c r="AB95" s="233"/>
      <c r="AC95" s="234"/>
      <c r="AD95" s="235"/>
      <c r="AE95" s="232"/>
      <c r="AF95" s="233"/>
      <c r="AG95" s="234"/>
      <c r="AH95" s="235"/>
      <c r="AI95" s="232"/>
      <c r="AJ95" s="233"/>
      <c r="AK95" s="234"/>
      <c r="AL95" s="235"/>
      <c r="AM95" s="232"/>
      <c r="AN95" s="233"/>
      <c r="AO95" s="234" t="s">
        <v>21</v>
      </c>
      <c r="AP95" s="322">
        <v>11</v>
      </c>
      <c r="AQ95" s="232">
        <v>26.704456434353663</v>
      </c>
      <c r="AR95" s="233"/>
      <c r="AS95" s="234"/>
      <c r="AT95" s="235"/>
      <c r="AU95" s="232"/>
      <c r="AW95" s="283">
        <v>24.779848344591286</v>
      </c>
      <c r="AX95" s="283">
        <v>0</v>
      </c>
      <c r="AY95" s="283">
        <v>0</v>
      </c>
      <c r="AZ95" s="283">
        <v>0</v>
      </c>
      <c r="BA95" s="283">
        <v>0</v>
      </c>
      <c r="BB95" s="283">
        <v>0</v>
      </c>
      <c r="BC95" s="283">
        <v>0</v>
      </c>
      <c r="BD95" s="283">
        <v>26.704456434353663</v>
      </c>
      <c r="BE95" s="283">
        <v>0</v>
      </c>
      <c r="BF95" s="319">
        <f>COUNTIF(AW95:BE95,0)</f>
        <v>7</v>
      </c>
    </row>
    <row r="96" spans="1:63" s="241" customFormat="1" ht="12.75" customHeight="1" x14ac:dyDescent="0.2">
      <c r="A96" s="18">
        <v>19</v>
      </c>
      <c r="B96" s="60" t="s">
        <v>21</v>
      </c>
      <c r="C96" s="60">
        <v>6</v>
      </c>
      <c r="D96" s="19" t="s">
        <v>281</v>
      </c>
      <c r="E96" s="61" t="s">
        <v>282</v>
      </c>
      <c r="F96" s="62"/>
      <c r="G96" s="145">
        <f>O96+S96+W96</f>
        <v>0</v>
      </c>
      <c r="H96" s="230">
        <f>O96+S96+W96+AA96+AE96+AI96</f>
        <v>50.163544641054756</v>
      </c>
      <c r="I96" s="230">
        <f>O96+S96+W96+AA96+AE96+AI96+AM96+AQ96+AU96</f>
        <v>50.163544641054756</v>
      </c>
      <c r="J96" s="85">
        <f>COUNTA(M96,Q96,U96,Y96,AC96,AG96,AK96,AO96,AS96)</f>
        <v>1</v>
      </c>
      <c r="K96" s="117">
        <f>SUM(AW96:BE96)</f>
        <v>50.163544641054756</v>
      </c>
      <c r="L96" s="137"/>
      <c r="M96" s="63"/>
      <c r="N96" s="84"/>
      <c r="O96" s="144"/>
      <c r="P96" s="122"/>
      <c r="Q96" s="63"/>
      <c r="R96" s="84"/>
      <c r="S96" s="144"/>
      <c r="T96" s="122"/>
      <c r="U96" s="63"/>
      <c r="V96" s="84"/>
      <c r="W96" s="144"/>
      <c r="X96" s="122"/>
      <c r="Y96" s="63"/>
      <c r="Z96" s="84"/>
      <c r="AA96" s="232"/>
      <c r="AB96" s="233"/>
      <c r="AC96" s="234"/>
      <c r="AD96" s="235"/>
      <c r="AE96" s="232"/>
      <c r="AF96" s="233"/>
      <c r="AG96" s="234" t="s">
        <v>21</v>
      </c>
      <c r="AH96" s="235">
        <v>5</v>
      </c>
      <c r="AI96" s="232">
        <v>50.163544641054756</v>
      </c>
      <c r="AJ96" s="233"/>
      <c r="AK96" s="234"/>
      <c r="AL96" s="235"/>
      <c r="AM96" s="232"/>
      <c r="AN96" s="233"/>
      <c r="AO96" s="234"/>
      <c r="AP96" s="235"/>
      <c r="AQ96" s="232"/>
      <c r="AR96" s="233"/>
      <c r="AS96" s="234"/>
      <c r="AT96" s="235"/>
      <c r="AU96" s="232"/>
      <c r="AW96" s="283">
        <v>0</v>
      </c>
      <c r="AX96" s="283">
        <v>0</v>
      </c>
      <c r="AY96" s="283">
        <v>0</v>
      </c>
      <c r="AZ96" s="283">
        <v>0</v>
      </c>
      <c r="BA96" s="283">
        <v>0</v>
      </c>
      <c r="BB96" s="283">
        <v>50.163544641054756</v>
      </c>
      <c r="BC96" s="283">
        <v>0</v>
      </c>
      <c r="BD96" s="283">
        <v>0</v>
      </c>
      <c r="BE96" s="283">
        <v>0</v>
      </c>
      <c r="BF96" s="319">
        <f>COUNTIF(AW96:BE96,0)</f>
        <v>8</v>
      </c>
    </row>
    <row r="97" spans="1:63" s="241" customFormat="1" ht="12.75" customHeight="1" x14ac:dyDescent="0.2">
      <c r="A97" s="18">
        <v>20</v>
      </c>
      <c r="B97" s="60" t="s">
        <v>21</v>
      </c>
      <c r="C97" s="60" t="s">
        <v>811</v>
      </c>
      <c r="D97" s="19" t="s">
        <v>279</v>
      </c>
      <c r="E97" s="61" t="s">
        <v>280</v>
      </c>
      <c r="F97" s="62"/>
      <c r="G97" s="145">
        <f>O97+S97+W97</f>
        <v>0</v>
      </c>
      <c r="H97" s="230">
        <f>O97+S97+W97+AA97+AE97+AI97</f>
        <v>50</v>
      </c>
      <c r="I97" s="230">
        <f>O97+S97+W97+AA97+AE97+AI97+AM97+AQ97+AU97</f>
        <v>50</v>
      </c>
      <c r="J97" s="85">
        <f>COUNTA(M97,Q97,U97,Y97,AC97,AG97,AK97,AO97,AS97)</f>
        <v>2</v>
      </c>
      <c r="K97" s="117">
        <f>SUM(AW97:BE97)</f>
        <v>50</v>
      </c>
      <c r="L97" s="137"/>
      <c r="M97" s="63"/>
      <c r="N97" s="84"/>
      <c r="O97" s="144"/>
      <c r="P97" s="122"/>
      <c r="Q97" s="63"/>
      <c r="R97" s="84"/>
      <c r="S97" s="144"/>
      <c r="T97" s="122"/>
      <c r="U97" s="63"/>
      <c r="V97" s="84"/>
      <c r="W97" s="144"/>
      <c r="X97" s="122"/>
      <c r="Y97" s="63" t="s">
        <v>21</v>
      </c>
      <c r="Z97" s="84">
        <v>4</v>
      </c>
      <c r="AA97" s="232">
        <v>25</v>
      </c>
      <c r="AB97" s="233"/>
      <c r="AC97" s="234" t="s">
        <v>21</v>
      </c>
      <c r="AD97" s="235">
        <v>4</v>
      </c>
      <c r="AE97" s="232">
        <v>25</v>
      </c>
      <c r="AF97" s="233"/>
      <c r="AG97" s="234"/>
      <c r="AH97" s="235"/>
      <c r="AI97" s="232"/>
      <c r="AJ97" s="233"/>
      <c r="AK97" s="234"/>
      <c r="AL97" s="235"/>
      <c r="AM97" s="232"/>
      <c r="AN97" s="233"/>
      <c r="AO97" s="234"/>
      <c r="AP97" s="235"/>
      <c r="AQ97" s="232"/>
      <c r="AR97" s="233"/>
      <c r="AS97" s="234"/>
      <c r="AT97" s="235"/>
      <c r="AU97" s="232"/>
      <c r="AW97" s="283">
        <v>0</v>
      </c>
      <c r="AX97" s="283">
        <v>0</v>
      </c>
      <c r="AY97" s="283">
        <v>0</v>
      </c>
      <c r="AZ97" s="283">
        <v>25</v>
      </c>
      <c r="BA97" s="283">
        <v>25</v>
      </c>
      <c r="BB97" s="283">
        <v>0</v>
      </c>
      <c r="BC97" s="283">
        <v>0</v>
      </c>
      <c r="BD97" s="283">
        <v>0</v>
      </c>
      <c r="BE97" s="283">
        <v>0</v>
      </c>
      <c r="BF97" s="319">
        <f>COUNTIF(AW97:BE97,0)</f>
        <v>7</v>
      </c>
    </row>
    <row r="98" spans="1:63" s="241" customFormat="1" ht="12.75" customHeight="1" x14ac:dyDescent="0.2">
      <c r="A98" s="18">
        <v>21</v>
      </c>
      <c r="B98" s="60" t="s">
        <v>21</v>
      </c>
      <c r="C98" s="60" t="s">
        <v>1596</v>
      </c>
      <c r="D98" s="19" t="s">
        <v>1597</v>
      </c>
      <c r="E98" s="61" t="s">
        <v>1598</v>
      </c>
      <c r="F98" s="62"/>
      <c r="G98" s="145"/>
      <c r="H98" s="230"/>
      <c r="I98" s="230">
        <f>O98+S98+W98+AA98+AE98+AI98+AM98+AQ98+AU98</f>
        <v>25</v>
      </c>
      <c r="J98" s="85">
        <f>COUNTA(M98,Q98,U98,Y98,AC98,AG98,AK98,AO98,AS98)</f>
        <v>1</v>
      </c>
      <c r="K98" s="117">
        <f>SUM(AW98:BE98)</f>
        <v>25</v>
      </c>
      <c r="L98" s="137"/>
      <c r="M98" s="63"/>
      <c r="N98" s="84"/>
      <c r="O98" s="144"/>
      <c r="P98" s="122"/>
      <c r="Q98" s="63"/>
      <c r="R98" s="84"/>
      <c r="S98" s="144"/>
      <c r="T98" s="122"/>
      <c r="U98" s="63"/>
      <c r="V98" s="84"/>
      <c r="W98" s="144"/>
      <c r="X98" s="122"/>
      <c r="Y98" s="63"/>
      <c r="Z98" s="84"/>
      <c r="AA98" s="232"/>
      <c r="AB98" s="233"/>
      <c r="AC98" s="234"/>
      <c r="AD98" s="235"/>
      <c r="AE98" s="232"/>
      <c r="AF98" s="233"/>
      <c r="AG98" s="234"/>
      <c r="AH98" s="235"/>
      <c r="AI98" s="232"/>
      <c r="AJ98" s="233"/>
      <c r="AK98" s="234"/>
      <c r="AL98" s="235"/>
      <c r="AM98" s="232"/>
      <c r="AN98" s="233"/>
      <c r="AO98" s="234"/>
      <c r="AP98" s="235"/>
      <c r="AQ98" s="232"/>
      <c r="AR98" s="233"/>
      <c r="AS98" s="234" t="s">
        <v>606</v>
      </c>
      <c r="AT98" s="235">
        <v>4</v>
      </c>
      <c r="AU98" s="232">
        <v>25</v>
      </c>
      <c r="AW98" s="283">
        <v>0</v>
      </c>
      <c r="AX98" s="283">
        <v>0</v>
      </c>
      <c r="AY98" s="283">
        <v>0</v>
      </c>
      <c r="AZ98" s="283">
        <v>0</v>
      </c>
      <c r="BA98" s="283">
        <v>0</v>
      </c>
      <c r="BB98" s="283">
        <v>0</v>
      </c>
      <c r="BC98" s="283">
        <v>0</v>
      </c>
      <c r="BD98" s="283">
        <v>0</v>
      </c>
      <c r="BE98" s="283">
        <v>25</v>
      </c>
      <c r="BF98" s="319">
        <f>COUNTIF(AW98:BE98,0)</f>
        <v>8</v>
      </c>
    </row>
    <row r="99" spans="1:63" s="241" customFormat="1" ht="12.75" customHeight="1" x14ac:dyDescent="0.2">
      <c r="A99" s="18">
        <v>22</v>
      </c>
      <c r="B99" s="60" t="s">
        <v>21</v>
      </c>
      <c r="C99" s="60" t="s">
        <v>515</v>
      </c>
      <c r="D99" s="19" t="s">
        <v>643</v>
      </c>
      <c r="E99" s="61" t="s">
        <v>1336</v>
      </c>
      <c r="F99" s="62"/>
      <c r="G99" s="145"/>
      <c r="H99" s="230"/>
      <c r="I99" s="230">
        <f>O99+S99+W99+AA99+AE99+AI99+AM99+AQ99+AU99</f>
        <v>24.775910910102088</v>
      </c>
      <c r="J99" s="85">
        <f>COUNTA(M99,Q99,U99,Y99,AC99,AG99,AK99,AO99,AS99)</f>
        <v>1</v>
      </c>
      <c r="K99" s="117">
        <f>SUM(AW99:BE99)</f>
        <v>24.775910910102088</v>
      </c>
      <c r="L99" s="137"/>
      <c r="M99" s="63"/>
      <c r="N99" s="84"/>
      <c r="O99" s="144"/>
      <c r="P99" s="122"/>
      <c r="Q99" s="63"/>
      <c r="R99" s="84"/>
      <c r="S99" s="144"/>
      <c r="T99" s="122"/>
      <c r="U99" s="63"/>
      <c r="V99" s="84"/>
      <c r="W99" s="144"/>
      <c r="X99" s="122"/>
      <c r="Y99" s="63"/>
      <c r="Z99" s="84"/>
      <c r="AA99" s="232"/>
      <c r="AB99" s="233"/>
      <c r="AC99" s="234"/>
      <c r="AD99" s="235"/>
      <c r="AE99" s="232"/>
      <c r="AF99" s="233"/>
      <c r="AG99" s="234"/>
      <c r="AH99" s="235"/>
      <c r="AI99" s="232"/>
      <c r="AJ99" s="233"/>
      <c r="AK99" s="234"/>
      <c r="AL99" s="235"/>
      <c r="AM99" s="232"/>
      <c r="AN99" s="233"/>
      <c r="AO99" s="234"/>
      <c r="AP99" s="235"/>
      <c r="AQ99" s="232"/>
      <c r="AR99" s="233"/>
      <c r="AS99" s="234" t="s">
        <v>32</v>
      </c>
      <c r="AT99" s="235">
        <v>12</v>
      </c>
      <c r="AU99" s="232">
        <v>24.775910910102088</v>
      </c>
      <c r="AW99" s="283">
        <v>0</v>
      </c>
      <c r="AX99" s="283">
        <v>0</v>
      </c>
      <c r="AY99" s="283">
        <v>0</v>
      </c>
      <c r="AZ99" s="283">
        <v>0</v>
      </c>
      <c r="BA99" s="283">
        <v>0</v>
      </c>
      <c r="BB99" s="283">
        <v>0</v>
      </c>
      <c r="BC99" s="283">
        <v>0</v>
      </c>
      <c r="BD99" s="283">
        <v>0</v>
      </c>
      <c r="BE99" s="283">
        <v>24.775910910102088</v>
      </c>
      <c r="BF99" s="319">
        <f>COUNTIF(AW99:BE99,0)</f>
        <v>8</v>
      </c>
    </row>
    <row r="100" spans="1:63" s="241" customFormat="1" ht="12.75" customHeight="1" x14ac:dyDescent="0.2">
      <c r="A100" s="18">
        <v>23</v>
      </c>
      <c r="B100" s="60" t="s">
        <v>21</v>
      </c>
      <c r="C100" s="60" t="s">
        <v>1341</v>
      </c>
      <c r="D100" s="19" t="s">
        <v>559</v>
      </c>
      <c r="E100" s="61" t="s">
        <v>1342</v>
      </c>
      <c r="F100" s="62"/>
      <c r="G100" s="145"/>
      <c r="H100" s="230"/>
      <c r="I100" s="230">
        <f>O100+S100+W100+AA100+AE100+AI100+AM100+AQ100+AU100</f>
        <v>15.894948454284346</v>
      </c>
      <c r="J100" s="85">
        <f>COUNTA(M100,Q100,U100,Y100,AC100,AG100,AK100,AO100,AS100)</f>
        <v>1</v>
      </c>
      <c r="K100" s="117">
        <f>SUM(AW100:BE100)</f>
        <v>15.894948454284346</v>
      </c>
      <c r="L100" s="137"/>
      <c r="M100" s="63"/>
      <c r="N100" s="84"/>
      <c r="O100" s="144"/>
      <c r="P100" s="122"/>
      <c r="Q100" s="63"/>
      <c r="R100" s="84"/>
      <c r="S100" s="144"/>
      <c r="T100" s="122"/>
      <c r="U100" s="63"/>
      <c r="V100" s="84"/>
      <c r="W100" s="144"/>
      <c r="X100" s="122"/>
      <c r="Y100" s="63"/>
      <c r="Z100" s="84"/>
      <c r="AA100" s="232"/>
      <c r="AB100" s="233"/>
      <c r="AC100" s="234"/>
      <c r="AD100" s="235"/>
      <c r="AE100" s="232"/>
      <c r="AF100" s="233"/>
      <c r="AG100" s="234"/>
      <c r="AH100" s="235"/>
      <c r="AI100" s="232"/>
      <c r="AJ100" s="233"/>
      <c r="AK100" s="234"/>
      <c r="AL100" s="235"/>
      <c r="AM100" s="232"/>
      <c r="AN100" s="233"/>
      <c r="AO100" s="234"/>
      <c r="AP100" s="235"/>
      <c r="AQ100" s="232"/>
      <c r="AR100" s="233"/>
      <c r="AS100" s="234" t="s">
        <v>32</v>
      </c>
      <c r="AT100" s="235">
        <v>13</v>
      </c>
      <c r="AU100" s="232">
        <v>15.894948454284346</v>
      </c>
      <c r="AW100" s="283">
        <v>0</v>
      </c>
      <c r="AX100" s="283">
        <v>0</v>
      </c>
      <c r="AY100" s="283">
        <v>0</v>
      </c>
      <c r="AZ100" s="283">
        <v>0</v>
      </c>
      <c r="BA100" s="283">
        <v>0</v>
      </c>
      <c r="BB100" s="283">
        <v>0</v>
      </c>
      <c r="BC100" s="283">
        <v>0</v>
      </c>
      <c r="BD100" s="283">
        <v>0</v>
      </c>
      <c r="BE100" s="283">
        <v>15.894948454284346</v>
      </c>
      <c r="BF100" s="319">
        <f>COUNTIF(AW100:BE100,0)</f>
        <v>8</v>
      </c>
    </row>
    <row r="101" spans="1:63" s="241" customFormat="1" ht="12.75" customHeight="1" x14ac:dyDescent="0.2">
      <c r="A101" s="18">
        <v>24</v>
      </c>
      <c r="B101" s="60" t="s">
        <v>21</v>
      </c>
      <c r="C101" s="60" t="s">
        <v>904</v>
      </c>
      <c r="D101" s="19" t="s">
        <v>328</v>
      </c>
      <c r="E101" s="61" t="s">
        <v>329</v>
      </c>
      <c r="F101" s="62"/>
      <c r="G101" s="145">
        <f>O101+S101+W101</f>
        <v>0</v>
      </c>
      <c r="H101" s="230">
        <f>O101+S101+W101+AA101+AE101+AI101</f>
        <v>14.285714285714285</v>
      </c>
      <c r="I101" s="230">
        <f>O101+S101+W101+AA101+AE101+AI101+AM101+AQ101+AU101</f>
        <v>14.285714285714285</v>
      </c>
      <c r="J101" s="85">
        <f>COUNTA(M101,Q101,U101,Y101,AC101,AG101,AK101,AO101,AS101)</f>
        <v>1</v>
      </c>
      <c r="K101" s="117">
        <f>SUM(AW101:BE101)</f>
        <v>14.285714285714285</v>
      </c>
      <c r="L101" s="137"/>
      <c r="M101" s="63"/>
      <c r="N101" s="84"/>
      <c r="O101" s="144"/>
      <c r="P101" s="122"/>
      <c r="Q101" s="63"/>
      <c r="R101" s="84"/>
      <c r="S101" s="144"/>
      <c r="T101" s="122"/>
      <c r="U101" s="63"/>
      <c r="V101" s="84"/>
      <c r="W101" s="144"/>
      <c r="X101" s="122"/>
      <c r="Y101" s="63"/>
      <c r="Z101" s="84"/>
      <c r="AA101" s="232"/>
      <c r="AB101" s="233"/>
      <c r="AC101" s="234"/>
      <c r="AD101" s="235"/>
      <c r="AE101" s="232"/>
      <c r="AF101" s="233"/>
      <c r="AG101" s="234" t="s">
        <v>21</v>
      </c>
      <c r="AH101" s="235">
        <v>7</v>
      </c>
      <c r="AI101" s="232">
        <v>14.285714285714285</v>
      </c>
      <c r="AJ101" s="233"/>
      <c r="AK101" s="234"/>
      <c r="AL101" s="235"/>
      <c r="AM101" s="232"/>
      <c r="AN101" s="233"/>
      <c r="AO101" s="234"/>
      <c r="AP101" s="235"/>
      <c r="AQ101" s="232"/>
      <c r="AR101" s="233"/>
      <c r="AS101" s="234"/>
      <c r="AT101" s="235"/>
      <c r="AU101" s="232"/>
      <c r="AW101" s="283">
        <v>0</v>
      </c>
      <c r="AX101" s="283">
        <v>0</v>
      </c>
      <c r="AY101" s="283">
        <v>0</v>
      </c>
      <c r="AZ101" s="283">
        <v>0</v>
      </c>
      <c r="BA101" s="283">
        <v>0</v>
      </c>
      <c r="BB101" s="283">
        <v>14.285714285714285</v>
      </c>
      <c r="BC101" s="283">
        <v>0</v>
      </c>
      <c r="BD101" s="283">
        <v>0</v>
      </c>
      <c r="BE101" s="283">
        <v>0</v>
      </c>
      <c r="BF101" s="319">
        <f>COUNTIF(AW101:BE101,0)</f>
        <v>8</v>
      </c>
    </row>
    <row r="102" spans="1:63" s="241" customFormat="1" ht="12.75" customHeight="1" x14ac:dyDescent="0.2">
      <c r="A102" s="18">
        <v>25</v>
      </c>
      <c r="B102" s="60" t="s">
        <v>21</v>
      </c>
      <c r="C102" s="60" t="s">
        <v>1175</v>
      </c>
      <c r="D102" s="19" t="s">
        <v>472</v>
      </c>
      <c r="E102" s="61" t="s">
        <v>473</v>
      </c>
      <c r="F102" s="62"/>
      <c r="G102" s="145"/>
      <c r="H102" s="230"/>
      <c r="I102" s="230">
        <f>O102+S102+W102+AA102+AE102+AI102+AM102+AQ102+AU102</f>
        <v>7.6923076923076925</v>
      </c>
      <c r="J102" s="85">
        <f>COUNTA(M102,Q102,U102,Y102,AC102,AG102,AK102,AO102,AS102)</f>
        <v>1</v>
      </c>
      <c r="K102" s="117">
        <f>SUM(AW102:BE102)</f>
        <v>7.6923076923076925</v>
      </c>
      <c r="L102" s="137"/>
      <c r="M102" s="63"/>
      <c r="N102" s="84"/>
      <c r="O102" s="144"/>
      <c r="P102" s="122"/>
      <c r="Q102" s="63"/>
      <c r="R102" s="84"/>
      <c r="S102" s="144"/>
      <c r="T102" s="122"/>
      <c r="U102" s="63"/>
      <c r="V102" s="84"/>
      <c r="W102" s="144"/>
      <c r="X102" s="122"/>
      <c r="Y102" s="63"/>
      <c r="Z102" s="84"/>
      <c r="AA102" s="232"/>
      <c r="AB102" s="233"/>
      <c r="AC102" s="234"/>
      <c r="AD102" s="235"/>
      <c r="AE102" s="232"/>
      <c r="AF102" s="233"/>
      <c r="AG102" s="234"/>
      <c r="AH102" s="235"/>
      <c r="AI102" s="232"/>
      <c r="AJ102" s="233"/>
      <c r="AK102" s="234"/>
      <c r="AL102" s="235"/>
      <c r="AM102" s="232"/>
      <c r="AN102" s="233"/>
      <c r="AO102" s="234" t="s">
        <v>21</v>
      </c>
      <c r="AP102" s="322">
        <v>13</v>
      </c>
      <c r="AQ102" s="232">
        <v>7.6923076923076925</v>
      </c>
      <c r="AR102" s="233"/>
      <c r="AS102" s="234"/>
      <c r="AT102" s="235"/>
      <c r="AU102" s="232"/>
      <c r="AW102" s="283">
        <v>0</v>
      </c>
      <c r="AX102" s="283">
        <v>0</v>
      </c>
      <c r="AY102" s="283">
        <v>0</v>
      </c>
      <c r="AZ102" s="283">
        <v>0</v>
      </c>
      <c r="BA102" s="283">
        <v>0</v>
      </c>
      <c r="BB102" s="283">
        <v>0</v>
      </c>
      <c r="BC102" s="283">
        <v>0</v>
      </c>
      <c r="BD102" s="283">
        <v>7.6923076923076925</v>
      </c>
      <c r="BE102" s="283">
        <v>0</v>
      </c>
      <c r="BF102" s="319">
        <f>COUNTIF(AW102:BE102,0)</f>
        <v>8</v>
      </c>
      <c r="BG102" s="67"/>
      <c r="BH102" s="67"/>
      <c r="BI102" s="67"/>
      <c r="BJ102" s="67"/>
      <c r="BK102" s="67"/>
    </row>
    <row r="103" spans="1:63" s="241" customFormat="1" ht="12.75" customHeight="1" x14ac:dyDescent="0.2">
      <c r="A103" s="18">
        <v>26</v>
      </c>
      <c r="B103" s="60" t="s">
        <v>21</v>
      </c>
      <c r="C103" s="60" t="s">
        <v>1345</v>
      </c>
      <c r="D103" s="19" t="s">
        <v>561</v>
      </c>
      <c r="E103" s="61" t="s">
        <v>1346</v>
      </c>
      <c r="F103" s="62"/>
      <c r="G103" s="145"/>
      <c r="H103" s="230"/>
      <c r="I103" s="230">
        <f>O103+S103+W103+AA103+AE103+AI103+AM103+AQ103+AU103</f>
        <v>7.1428571428571423</v>
      </c>
      <c r="J103" s="85">
        <f>COUNTA(M103,Q103,U103,Y103,AC103,AG103,AK103,AO103,AS103)</f>
        <v>1</v>
      </c>
      <c r="K103" s="117">
        <f>SUM(AW103:BE103)</f>
        <v>7.1428571428571423</v>
      </c>
      <c r="L103" s="137"/>
      <c r="M103" s="63"/>
      <c r="N103" s="84"/>
      <c r="O103" s="144"/>
      <c r="P103" s="122"/>
      <c r="Q103" s="63"/>
      <c r="R103" s="84"/>
      <c r="S103" s="144"/>
      <c r="T103" s="122"/>
      <c r="U103" s="63"/>
      <c r="V103" s="84"/>
      <c r="W103" s="144"/>
      <c r="X103" s="122"/>
      <c r="Y103" s="63"/>
      <c r="Z103" s="84"/>
      <c r="AA103" s="232"/>
      <c r="AB103" s="233"/>
      <c r="AC103" s="234"/>
      <c r="AD103" s="235"/>
      <c r="AE103" s="232"/>
      <c r="AF103" s="233"/>
      <c r="AG103" s="234"/>
      <c r="AH103" s="235"/>
      <c r="AI103" s="232"/>
      <c r="AJ103" s="233"/>
      <c r="AK103" s="234"/>
      <c r="AL103" s="235"/>
      <c r="AM103" s="232"/>
      <c r="AN103" s="233"/>
      <c r="AO103" s="234"/>
      <c r="AP103" s="235"/>
      <c r="AQ103" s="232"/>
      <c r="AR103" s="233"/>
      <c r="AS103" s="234" t="s">
        <v>32</v>
      </c>
      <c r="AT103" s="235">
        <v>14</v>
      </c>
      <c r="AU103" s="232">
        <v>7.1428571428571423</v>
      </c>
      <c r="AW103" s="283">
        <v>0</v>
      </c>
      <c r="AX103" s="283">
        <v>0</v>
      </c>
      <c r="AY103" s="283">
        <v>0</v>
      </c>
      <c r="AZ103" s="283">
        <v>0</v>
      </c>
      <c r="BA103" s="283">
        <v>0</v>
      </c>
      <c r="BB103" s="283">
        <v>0</v>
      </c>
      <c r="BC103" s="283">
        <v>0</v>
      </c>
      <c r="BD103" s="283">
        <v>0</v>
      </c>
      <c r="BE103" s="283">
        <v>7.1428571428571423</v>
      </c>
      <c r="BF103" s="319">
        <f>COUNTIF(AW103:BE103,0)</f>
        <v>8</v>
      </c>
    </row>
    <row r="104" spans="1:63" s="241" customFormat="1" ht="12.75" customHeight="1" x14ac:dyDescent="0.2">
      <c r="A104" s="18">
        <v>1</v>
      </c>
      <c r="B104" s="238" t="s">
        <v>22</v>
      </c>
      <c r="C104" s="60" t="s">
        <v>143</v>
      </c>
      <c r="D104" s="19" t="s">
        <v>44</v>
      </c>
      <c r="E104" s="61" t="s">
        <v>688</v>
      </c>
      <c r="F104" s="62"/>
      <c r="G104" s="145">
        <f>O104+S104+W104</f>
        <v>271.23425902012571</v>
      </c>
      <c r="H104" s="230">
        <f>O104+S104+W104+AA104+AE104+AI104</f>
        <v>694.85340785569304</v>
      </c>
      <c r="I104" s="230">
        <f>O104+S104+W104+AA104+AE104+AI104+AM104+AQ104+AU104</f>
        <v>920.11396994127335</v>
      </c>
      <c r="J104" s="85">
        <f>COUNTA(M104,Q104,U104,Y104,AC104,AG104,AK104,AO104,AS104)</f>
        <v>7</v>
      </c>
      <c r="K104" s="327">
        <f>SUM(AW104:BE104)</f>
        <v>729.6478453958598</v>
      </c>
      <c r="L104" s="137"/>
      <c r="M104" s="63" t="s">
        <v>33</v>
      </c>
      <c r="N104" s="322">
        <v>1</v>
      </c>
      <c r="O104" s="144">
        <v>152.06963425791125</v>
      </c>
      <c r="P104" s="122"/>
      <c r="Q104" s="63" t="s">
        <v>660</v>
      </c>
      <c r="R104" s="322">
        <v>3</v>
      </c>
      <c r="S104" s="144">
        <v>119.16462476221449</v>
      </c>
      <c r="T104" s="122"/>
      <c r="U104" s="63"/>
      <c r="V104" s="84"/>
      <c r="W104" s="144"/>
      <c r="X104" s="122"/>
      <c r="Y104" s="63" t="s">
        <v>22</v>
      </c>
      <c r="Z104" s="84">
        <v>2</v>
      </c>
      <c r="AA104" s="232">
        <v>121.54951457765607</v>
      </c>
      <c r="AB104" s="233"/>
      <c r="AC104" s="234" t="s">
        <v>22</v>
      </c>
      <c r="AD104" s="235">
        <v>1</v>
      </c>
      <c r="AE104" s="232">
        <v>150</v>
      </c>
      <c r="AF104" s="233"/>
      <c r="AG104" s="234" t="s">
        <v>22</v>
      </c>
      <c r="AH104" s="235">
        <v>1</v>
      </c>
      <c r="AI104" s="232">
        <v>152.06963425791125</v>
      </c>
      <c r="AJ104" s="233"/>
      <c r="AK104" s="234"/>
      <c r="AL104" s="235"/>
      <c r="AM104" s="232"/>
      <c r="AN104" s="233"/>
      <c r="AO104" s="234" t="s">
        <v>33</v>
      </c>
      <c r="AP104" s="235">
        <v>1</v>
      </c>
      <c r="AQ104" s="232">
        <v>153.95906230238126</v>
      </c>
      <c r="AR104" s="233"/>
      <c r="AS104" s="234" t="s">
        <v>34</v>
      </c>
      <c r="AT104" s="235">
        <v>8</v>
      </c>
      <c r="AU104" s="232">
        <v>71.301499783199063</v>
      </c>
      <c r="AW104" s="283">
        <v>152.06963425791125</v>
      </c>
      <c r="AX104" s="320">
        <v>0</v>
      </c>
      <c r="AY104" s="283">
        <v>0</v>
      </c>
      <c r="AZ104" s="283">
        <v>121.54951457765607</v>
      </c>
      <c r="BA104" s="283">
        <v>150</v>
      </c>
      <c r="BB104" s="283">
        <v>152.06963425791125</v>
      </c>
      <c r="BC104" s="283">
        <v>0</v>
      </c>
      <c r="BD104" s="283">
        <v>153.95906230238126</v>
      </c>
      <c r="BE104" s="320">
        <v>0</v>
      </c>
      <c r="BF104" s="319">
        <f>COUNTIF(AW104:BE104,0)</f>
        <v>4</v>
      </c>
      <c r="BG104" s="67"/>
      <c r="BH104" s="67"/>
      <c r="BI104" s="67"/>
      <c r="BJ104" s="67"/>
      <c r="BK104" s="67"/>
    </row>
    <row r="105" spans="1:63" s="241" customFormat="1" ht="12.75" customHeight="1" x14ac:dyDescent="0.2">
      <c r="A105" s="18">
        <v>2</v>
      </c>
      <c r="B105" s="238" t="s">
        <v>22</v>
      </c>
      <c r="C105" s="60" t="s">
        <v>140</v>
      </c>
      <c r="D105" s="19" t="s">
        <v>121</v>
      </c>
      <c r="E105" s="61" t="s">
        <v>58</v>
      </c>
      <c r="F105" s="62"/>
      <c r="G105" s="145">
        <f>O105+S105+W105</f>
        <v>192.71630689055397</v>
      </c>
      <c r="H105" s="230">
        <f>O105+S105+W105+AA105+AE105+AI105</f>
        <v>282.61330732415581</v>
      </c>
      <c r="I105" s="230">
        <f>O105+S105+W105+AA105+AE105+AI105+AM105+AQ105+AU105</f>
        <v>492.14047247321588</v>
      </c>
      <c r="J105" s="85">
        <f>COUNTA(M105,Q105,U105,Y105,AC105,AG105,AK105,AO105,AS105)</f>
        <v>5</v>
      </c>
      <c r="K105" s="323">
        <f>SUM(AW105:BE105)</f>
        <v>492.14047247321588</v>
      </c>
      <c r="L105" s="137"/>
      <c r="M105" s="63" t="s">
        <v>33</v>
      </c>
      <c r="N105" s="322">
        <v>3</v>
      </c>
      <c r="O105" s="144">
        <v>110.03175334010996</v>
      </c>
      <c r="P105" s="122"/>
      <c r="Q105" s="63" t="s">
        <v>660</v>
      </c>
      <c r="R105" s="322">
        <v>6</v>
      </c>
      <c r="S105" s="144">
        <v>82.684553550444008</v>
      </c>
      <c r="T105" s="122"/>
      <c r="U105" s="63"/>
      <c r="V105" s="84"/>
      <c r="W105" s="144"/>
      <c r="X105" s="122"/>
      <c r="Y105" s="63"/>
      <c r="Z105" s="84"/>
      <c r="AA105" s="232"/>
      <c r="AB105" s="233"/>
      <c r="AC105" s="234" t="s">
        <v>22</v>
      </c>
      <c r="AD105" s="235">
        <v>4</v>
      </c>
      <c r="AE105" s="232">
        <v>89.897000433601875</v>
      </c>
      <c r="AF105" s="233"/>
      <c r="AG105" s="234"/>
      <c r="AH105" s="235"/>
      <c r="AI105" s="232"/>
      <c r="AJ105" s="233"/>
      <c r="AK105" s="234"/>
      <c r="AL105" s="235"/>
      <c r="AM105" s="232"/>
      <c r="AN105" s="233"/>
      <c r="AO105" s="234" t="s">
        <v>33</v>
      </c>
      <c r="AP105" s="235">
        <v>5</v>
      </c>
      <c r="AQ105" s="232">
        <v>85.677228752246961</v>
      </c>
      <c r="AR105" s="233"/>
      <c r="AS105" s="234" t="s">
        <v>33</v>
      </c>
      <c r="AT105" s="235">
        <v>3</v>
      </c>
      <c r="AU105" s="232">
        <v>123.84993639681312</v>
      </c>
      <c r="AW105" s="283">
        <v>110.03175334010996</v>
      </c>
      <c r="AX105" s="283">
        <v>82.684553550444008</v>
      </c>
      <c r="AY105" s="283">
        <v>0</v>
      </c>
      <c r="AZ105" s="283">
        <v>0</v>
      </c>
      <c r="BA105" s="283">
        <v>89.897000433601875</v>
      </c>
      <c r="BB105" s="283">
        <v>0</v>
      </c>
      <c r="BC105" s="283">
        <v>0</v>
      </c>
      <c r="BD105" s="283">
        <v>85.677228752246961</v>
      </c>
      <c r="BE105" s="283">
        <v>123.84993639681312</v>
      </c>
      <c r="BF105" s="319">
        <f>COUNTIF(AW105:BE105,0)</f>
        <v>4</v>
      </c>
    </row>
    <row r="106" spans="1:63" s="241" customFormat="1" ht="12.75" customHeight="1" x14ac:dyDescent="0.2">
      <c r="A106" s="18">
        <v>3</v>
      </c>
      <c r="B106" s="238" t="s">
        <v>22</v>
      </c>
      <c r="C106" s="60" t="s">
        <v>53</v>
      </c>
      <c r="D106" s="19" t="s">
        <v>55</v>
      </c>
      <c r="E106" s="318" t="s">
        <v>64</v>
      </c>
      <c r="F106" s="62"/>
      <c r="G106" s="145">
        <f>O106+S106+W106</f>
        <v>121.54951457765607</v>
      </c>
      <c r="H106" s="230">
        <f>O106+S106+W106+AA106+AE106+AI106</f>
        <v>121.54951457765607</v>
      </c>
      <c r="I106" s="230">
        <f>O106+S106+W106+AA106+AE106+AI106+AM106+AQ106+AU106</f>
        <v>482.01301262644762</v>
      </c>
      <c r="J106" s="85">
        <f>COUNTA(M106,Q106,U106,Y106,AC106,AG106,AK106,AO106,AS106)</f>
        <v>4</v>
      </c>
      <c r="K106" s="323">
        <f>SUM(AW106:BE106)</f>
        <v>482.01301262644762</v>
      </c>
      <c r="L106" s="137"/>
      <c r="M106" s="63" t="s">
        <v>34</v>
      </c>
      <c r="N106" s="322">
        <v>2</v>
      </c>
      <c r="O106" s="144">
        <v>121.54951457765607</v>
      </c>
      <c r="P106" s="122"/>
      <c r="Q106" s="63"/>
      <c r="R106" s="84"/>
      <c r="S106" s="144"/>
      <c r="T106" s="122"/>
      <c r="U106" s="63"/>
      <c r="V106" s="84"/>
      <c r="W106" s="144"/>
      <c r="X106" s="122"/>
      <c r="Y106" s="63"/>
      <c r="Z106" s="84"/>
      <c r="AA106" s="232"/>
      <c r="AB106" s="233"/>
      <c r="AC106" s="234"/>
      <c r="AD106" s="235"/>
      <c r="AE106" s="232"/>
      <c r="AF106" s="233"/>
      <c r="AG106" s="234"/>
      <c r="AH106" s="235"/>
      <c r="AI106" s="232"/>
      <c r="AJ106" s="233"/>
      <c r="AK106" s="234" t="s">
        <v>581</v>
      </c>
      <c r="AL106" s="322">
        <v>1</v>
      </c>
      <c r="AM106" s="232">
        <v>115.05149978319906</v>
      </c>
      <c r="AN106" s="233"/>
      <c r="AO106" s="234" t="s">
        <v>34</v>
      </c>
      <c r="AP106" s="322">
        <v>1</v>
      </c>
      <c r="AQ106" s="232">
        <v>145.15449934959719</v>
      </c>
      <c r="AR106" s="233"/>
      <c r="AS106" s="234" t="s">
        <v>34</v>
      </c>
      <c r="AT106" s="235">
        <v>5</v>
      </c>
      <c r="AU106" s="232">
        <v>100.2574989159953</v>
      </c>
      <c r="AW106" s="283">
        <v>121.54951457765607</v>
      </c>
      <c r="AX106" s="283">
        <v>0</v>
      </c>
      <c r="AY106" s="283">
        <v>0</v>
      </c>
      <c r="AZ106" s="283">
        <v>0</v>
      </c>
      <c r="BA106" s="283">
        <v>0</v>
      </c>
      <c r="BB106" s="283">
        <v>0</v>
      </c>
      <c r="BC106" s="283">
        <v>115.05149978319906</v>
      </c>
      <c r="BD106" s="283">
        <v>145.15449934959719</v>
      </c>
      <c r="BE106" s="283">
        <v>100.2574989159953</v>
      </c>
      <c r="BF106" s="319">
        <f>COUNTIF(AW106:BE106,0)</f>
        <v>5</v>
      </c>
    </row>
    <row r="107" spans="1:63" s="241" customFormat="1" ht="12.75" customHeight="1" x14ac:dyDescent="0.2">
      <c r="A107" s="18">
        <v>4</v>
      </c>
      <c r="B107" s="238" t="s">
        <v>22</v>
      </c>
      <c r="C107" s="60" t="s">
        <v>192</v>
      </c>
      <c r="D107" s="19" t="s">
        <v>193</v>
      </c>
      <c r="E107" s="61" t="s">
        <v>222</v>
      </c>
      <c r="F107" s="62"/>
      <c r="G107" s="145">
        <f>O107+S107+W107</f>
        <v>105.77483078894235</v>
      </c>
      <c r="H107" s="230">
        <f>O107+S107+W107+AA107+AE107+AI107</f>
        <v>296.19456062519401</v>
      </c>
      <c r="I107" s="230">
        <f>O107+S107+W107+AA107+AE107+AI107+AM107+AQ107+AU107</f>
        <v>496.91570488337419</v>
      </c>
      <c r="J107" s="85">
        <f>COUNTA(M107,Q107,U107,Y107,AC107,AG107,AK107,AO107,AS107)</f>
        <v>6</v>
      </c>
      <c r="K107" s="327">
        <f>SUM(AW107:BE107)</f>
        <v>457.33543471962588</v>
      </c>
      <c r="L107" s="137"/>
      <c r="M107" s="63"/>
      <c r="N107" s="84"/>
      <c r="O107" s="144"/>
      <c r="P107" s="122"/>
      <c r="Q107" s="63" t="s">
        <v>660</v>
      </c>
      <c r="R107" s="322">
        <v>4</v>
      </c>
      <c r="S107" s="144">
        <v>105.77483078894235</v>
      </c>
      <c r="T107" s="122"/>
      <c r="U107" s="63"/>
      <c r="V107" s="84"/>
      <c r="W107" s="144"/>
      <c r="X107" s="122"/>
      <c r="Y107" s="63" t="s">
        <v>22</v>
      </c>
      <c r="Z107" s="84">
        <v>4</v>
      </c>
      <c r="AA107" s="232">
        <v>84.275792572234778</v>
      </c>
      <c r="AB107" s="233"/>
      <c r="AC107" s="234" t="s">
        <v>22</v>
      </c>
      <c r="AD107" s="235">
        <v>3</v>
      </c>
      <c r="AE107" s="232">
        <v>106.14393726401688</v>
      </c>
      <c r="AF107" s="233"/>
      <c r="AG107" s="234"/>
      <c r="AH107" s="235"/>
      <c r="AI107" s="232"/>
      <c r="AJ107" s="233"/>
      <c r="AK107" s="234" t="s">
        <v>21</v>
      </c>
      <c r="AL107" s="322">
        <v>3</v>
      </c>
      <c r="AM107" s="232">
        <v>71.092437480817821</v>
      </c>
      <c r="AN107" s="233"/>
      <c r="AO107" s="234" t="s">
        <v>33</v>
      </c>
      <c r="AP107" s="322">
        <v>9</v>
      </c>
      <c r="AQ107" s="232">
        <v>39.580270163748324</v>
      </c>
      <c r="AR107" s="233"/>
      <c r="AS107" s="234" t="s">
        <v>33</v>
      </c>
      <c r="AT107" s="235">
        <v>6</v>
      </c>
      <c r="AU107" s="232">
        <v>90.048436613614058</v>
      </c>
      <c r="AW107" s="283">
        <v>0</v>
      </c>
      <c r="AX107" s="283">
        <v>105.77483078894235</v>
      </c>
      <c r="AY107" s="283">
        <v>0</v>
      </c>
      <c r="AZ107" s="283">
        <v>84.275792572234778</v>
      </c>
      <c r="BA107" s="283">
        <v>106.14393726401688</v>
      </c>
      <c r="BB107" s="283">
        <v>0</v>
      </c>
      <c r="BC107" s="283">
        <v>71.092437480817821</v>
      </c>
      <c r="BD107" s="320">
        <v>0</v>
      </c>
      <c r="BE107" s="283">
        <v>90.048436613614058</v>
      </c>
      <c r="BF107" s="319">
        <f>COUNTIF(AW107:BE107,0)</f>
        <v>4</v>
      </c>
      <c r="BG107" s="67"/>
      <c r="BH107" s="67"/>
      <c r="BI107" s="67"/>
      <c r="BJ107" s="67"/>
      <c r="BK107" s="67"/>
    </row>
    <row r="108" spans="1:63" s="241" customFormat="1" ht="12.75" customHeight="1" x14ac:dyDescent="0.2">
      <c r="A108" s="18">
        <v>5</v>
      </c>
      <c r="B108" s="238" t="s">
        <v>22</v>
      </c>
      <c r="C108" s="60">
        <v>1929</v>
      </c>
      <c r="D108" s="19" t="s">
        <v>109</v>
      </c>
      <c r="E108" s="61" t="s">
        <v>243</v>
      </c>
      <c r="F108" s="62"/>
      <c r="G108" s="145">
        <f>O108+S108+W108</f>
        <v>0</v>
      </c>
      <c r="H108" s="230">
        <f>O108+S108+W108+AA108+AE108+AI108</f>
        <v>239.82741069330115</v>
      </c>
      <c r="I108" s="230">
        <f>O108+S108+W108+AA108+AE108+AI108+AM108+AQ108+AU108</f>
        <v>429.77591091010208</v>
      </c>
      <c r="J108" s="85">
        <f>COUNTA(M108,Q108,U108,Y108,AC108,AG108,AK108,AO108,AS108)</f>
        <v>4</v>
      </c>
      <c r="K108" s="323">
        <f>SUM(AW108:BE108)</f>
        <v>429.77591091010208</v>
      </c>
      <c r="L108" s="137"/>
      <c r="M108" s="63"/>
      <c r="N108" s="84"/>
      <c r="O108" s="144"/>
      <c r="P108" s="122"/>
      <c r="Q108" s="63"/>
      <c r="R108" s="84"/>
      <c r="S108" s="144"/>
      <c r="T108" s="122"/>
      <c r="U108" s="63"/>
      <c r="V108" s="84"/>
      <c r="W108" s="144"/>
      <c r="X108" s="122"/>
      <c r="Y108" s="63"/>
      <c r="Z108" s="84"/>
      <c r="AA108" s="232"/>
      <c r="AB108" s="233"/>
      <c r="AC108" s="234" t="s">
        <v>244</v>
      </c>
      <c r="AD108" s="235">
        <v>3</v>
      </c>
      <c r="AE108" s="232">
        <v>89.827410693301147</v>
      </c>
      <c r="AF108" s="233"/>
      <c r="AG108" s="234" t="s">
        <v>244</v>
      </c>
      <c r="AH108" s="235">
        <v>1</v>
      </c>
      <c r="AI108" s="232">
        <v>150</v>
      </c>
      <c r="AJ108" s="233"/>
      <c r="AK108" s="234"/>
      <c r="AL108" s="235"/>
      <c r="AM108" s="232"/>
      <c r="AN108" s="233"/>
      <c r="AO108" s="234" t="s">
        <v>244</v>
      </c>
      <c r="AP108" s="322">
        <v>2</v>
      </c>
      <c r="AQ108" s="232">
        <v>99.897000433601875</v>
      </c>
      <c r="AR108" s="233"/>
      <c r="AS108" s="234" t="s">
        <v>89</v>
      </c>
      <c r="AT108" s="235">
        <v>2</v>
      </c>
      <c r="AU108" s="232">
        <v>90.051499783199063</v>
      </c>
      <c r="AW108" s="283">
        <v>0</v>
      </c>
      <c r="AX108" s="283">
        <v>0</v>
      </c>
      <c r="AY108" s="283">
        <v>0</v>
      </c>
      <c r="AZ108" s="283">
        <v>0</v>
      </c>
      <c r="BA108" s="283">
        <v>89.827410693301147</v>
      </c>
      <c r="BB108" s="283">
        <v>150</v>
      </c>
      <c r="BC108" s="283">
        <v>0</v>
      </c>
      <c r="BD108" s="283">
        <v>99.897000433601875</v>
      </c>
      <c r="BE108" s="283">
        <v>90.051499783199063</v>
      </c>
      <c r="BF108" s="319">
        <f>COUNTIF(AW108:BE108,0)</f>
        <v>5</v>
      </c>
    </row>
    <row r="109" spans="1:63" s="241" customFormat="1" ht="12.75" customHeight="1" x14ac:dyDescent="0.2">
      <c r="A109" s="18">
        <v>6</v>
      </c>
      <c r="B109" s="238" t="s">
        <v>22</v>
      </c>
      <c r="C109" s="60" t="s">
        <v>144</v>
      </c>
      <c r="D109" s="19" t="s">
        <v>60</v>
      </c>
      <c r="E109" s="61" t="s">
        <v>191</v>
      </c>
      <c r="F109" s="62"/>
      <c r="G109" s="145">
        <f>O109+S109+W109</f>
        <v>188.48038041446824</v>
      </c>
      <c r="H109" s="230">
        <f>O109+S109+W109+AA109+AE109+AI109</f>
        <v>188.48038041446824</v>
      </c>
      <c r="I109" s="230">
        <f>O109+S109+W109+AA109+AE109+AI109+AM109+AQ109+AU109</f>
        <v>422.07121266379687</v>
      </c>
      <c r="J109" s="85">
        <f>COUNTA(M109,Q109,U109,Y109,AC109,AG109,AK109,AO109,AS109)</f>
        <v>4</v>
      </c>
      <c r="K109" s="323">
        <f>SUM(AW109:BE109)</f>
        <v>422.07121266379687</v>
      </c>
      <c r="L109" s="137"/>
      <c r="M109" s="63" t="s">
        <v>33</v>
      </c>
      <c r="N109" s="322">
        <v>4</v>
      </c>
      <c r="O109" s="144">
        <v>94.693907418785869</v>
      </c>
      <c r="P109" s="122"/>
      <c r="Q109" s="63" t="s">
        <v>660</v>
      </c>
      <c r="R109" s="322">
        <v>5</v>
      </c>
      <c r="S109" s="144">
        <v>93.786472995682388</v>
      </c>
      <c r="T109" s="122"/>
      <c r="U109" s="63"/>
      <c r="V109" s="84"/>
      <c r="W109" s="144"/>
      <c r="X109" s="122"/>
      <c r="Y109" s="63"/>
      <c r="Z109" s="84"/>
      <c r="AA109" s="232"/>
      <c r="AB109" s="233"/>
      <c r="AC109" s="234"/>
      <c r="AD109" s="235"/>
      <c r="AE109" s="232"/>
      <c r="AF109" s="233"/>
      <c r="AG109" s="234"/>
      <c r="AH109" s="235"/>
      <c r="AI109" s="232"/>
      <c r="AJ109" s="233"/>
      <c r="AK109" s="234"/>
      <c r="AL109" s="235"/>
      <c r="AM109" s="232"/>
      <c r="AN109" s="233"/>
      <c r="AO109" s="234" t="s">
        <v>33</v>
      </c>
      <c r="AP109" s="235">
        <v>6</v>
      </c>
      <c r="AQ109" s="232">
        <v>73.384833116532391</v>
      </c>
      <c r="AR109" s="233"/>
      <c r="AS109" s="234" t="s">
        <v>34</v>
      </c>
      <c r="AT109" s="235">
        <v>1</v>
      </c>
      <c r="AU109" s="232">
        <v>160.20599913279625</v>
      </c>
      <c r="AW109" s="283">
        <v>94.693907418785869</v>
      </c>
      <c r="AX109" s="283">
        <v>93.786472995682388</v>
      </c>
      <c r="AY109" s="283">
        <v>0</v>
      </c>
      <c r="AZ109" s="283">
        <v>0</v>
      </c>
      <c r="BA109" s="283">
        <v>0</v>
      </c>
      <c r="BB109" s="283">
        <v>0</v>
      </c>
      <c r="BC109" s="283">
        <v>0</v>
      </c>
      <c r="BD109" s="283">
        <v>73.384833116532391</v>
      </c>
      <c r="BE109" s="283">
        <v>160.20599913279625</v>
      </c>
      <c r="BF109" s="319">
        <f>COUNTIF(AW109:BE109,0)</f>
        <v>5</v>
      </c>
    </row>
    <row r="110" spans="1:63" s="241" customFormat="1" ht="12.75" customHeight="1" x14ac:dyDescent="0.2">
      <c r="A110" s="18">
        <v>7</v>
      </c>
      <c r="B110" s="238" t="s">
        <v>22</v>
      </c>
      <c r="C110" s="60">
        <v>37</v>
      </c>
      <c r="D110" s="19" t="s">
        <v>372</v>
      </c>
      <c r="E110" s="61" t="s">
        <v>373</v>
      </c>
      <c r="F110" s="62"/>
      <c r="G110" s="145">
        <f>O110+S110+W110</f>
        <v>0</v>
      </c>
      <c r="H110" s="230">
        <f>O110+S110+W110+AA110+AE110+AI110</f>
        <v>400.58785107257029</v>
      </c>
      <c r="I110" s="230">
        <f>O110+S110+W110+AA110+AE110+AI110+AM110+AQ110+AU110</f>
        <v>400.58785107257029</v>
      </c>
      <c r="J110" s="85">
        <f>COUNTA(M110,Q110,U110,Y110,AC110,AG110,AK110,AO110,AS110)</f>
        <v>3</v>
      </c>
      <c r="K110" s="117">
        <f>SUM(AW110:BE110)</f>
        <v>400.58785107257029</v>
      </c>
      <c r="L110" s="137"/>
      <c r="M110" s="63"/>
      <c r="N110" s="84"/>
      <c r="O110" s="144"/>
      <c r="P110" s="122"/>
      <c r="Q110" s="63"/>
      <c r="R110" s="84"/>
      <c r="S110" s="144"/>
      <c r="T110" s="122"/>
      <c r="U110" s="63"/>
      <c r="V110" s="84"/>
      <c r="W110" s="144"/>
      <c r="X110" s="122"/>
      <c r="Y110" s="63" t="s">
        <v>22</v>
      </c>
      <c r="Z110" s="84">
        <v>1</v>
      </c>
      <c r="AA110" s="232">
        <v>147.71212547196626</v>
      </c>
      <c r="AB110" s="233"/>
      <c r="AC110" s="234" t="s">
        <v>22</v>
      </c>
      <c r="AD110" s="235">
        <v>2</v>
      </c>
      <c r="AE110" s="232">
        <v>124.94850021680094</v>
      </c>
      <c r="AF110" s="233"/>
      <c r="AG110" s="234" t="s">
        <v>22</v>
      </c>
      <c r="AH110" s="235">
        <v>2</v>
      </c>
      <c r="AI110" s="232">
        <v>127.92722538380309</v>
      </c>
      <c r="AJ110" s="233"/>
      <c r="AK110" s="234"/>
      <c r="AL110" s="235"/>
      <c r="AM110" s="232"/>
      <c r="AN110" s="233"/>
      <c r="AO110" s="234"/>
      <c r="AP110" s="235"/>
      <c r="AQ110" s="232"/>
      <c r="AR110" s="233"/>
      <c r="AS110" s="234"/>
      <c r="AT110" s="235"/>
      <c r="AU110" s="232"/>
      <c r="AW110" s="283">
        <v>0</v>
      </c>
      <c r="AX110" s="283">
        <v>0</v>
      </c>
      <c r="AY110" s="283">
        <v>0</v>
      </c>
      <c r="AZ110" s="283">
        <v>147.71212547196626</v>
      </c>
      <c r="BA110" s="283">
        <v>124.94850021680094</v>
      </c>
      <c r="BB110" s="283">
        <v>127.92722538380309</v>
      </c>
      <c r="BC110" s="283">
        <v>0</v>
      </c>
      <c r="BD110" s="283">
        <v>0</v>
      </c>
      <c r="BE110" s="283">
        <v>0</v>
      </c>
      <c r="BF110" s="319">
        <f>COUNTIF(AW110:BE110,0)</f>
        <v>6</v>
      </c>
    </row>
    <row r="111" spans="1:63" s="241" customFormat="1" ht="12.75" customHeight="1" x14ac:dyDescent="0.2">
      <c r="A111" s="18">
        <v>8</v>
      </c>
      <c r="B111" s="238" t="s">
        <v>22</v>
      </c>
      <c r="C111" s="60" t="s">
        <v>259</v>
      </c>
      <c r="D111" s="19" t="s">
        <v>693</v>
      </c>
      <c r="E111" s="61" t="s">
        <v>694</v>
      </c>
      <c r="F111" s="62"/>
      <c r="G111" s="145">
        <f>O111+S111+W111</f>
        <v>68.054682182052531</v>
      </c>
      <c r="H111" s="230">
        <f>O111+S111+W111+AA111+AE111+AI111</f>
        <v>244.74002247901251</v>
      </c>
      <c r="I111" s="230">
        <f>O111+S111+W111+AA111+AE111+AI111+AM111+AQ111+AU111</f>
        <v>406.56425166486139</v>
      </c>
      <c r="J111" s="85">
        <f>COUNTA(M111,Q111,U111,Y111,AC111,AG111,AK111,AO111,AS111)</f>
        <v>6</v>
      </c>
      <c r="K111" s="327">
        <f>SUM(AW111:BE111)</f>
        <v>381.78834075475925</v>
      </c>
      <c r="L111" s="137"/>
      <c r="M111" s="63" t="s">
        <v>33</v>
      </c>
      <c r="N111" s="322">
        <v>8</v>
      </c>
      <c r="O111" s="144">
        <v>43.27877127195044</v>
      </c>
      <c r="P111" s="122"/>
      <c r="Q111" s="63" t="s">
        <v>660</v>
      </c>
      <c r="R111" s="322">
        <v>12</v>
      </c>
      <c r="S111" s="144">
        <v>24.775910910102088</v>
      </c>
      <c r="T111" s="122"/>
      <c r="U111" s="63"/>
      <c r="V111" s="84"/>
      <c r="W111" s="144"/>
      <c r="X111" s="122"/>
      <c r="Y111" s="63" t="s">
        <v>22</v>
      </c>
      <c r="Z111" s="84">
        <v>3</v>
      </c>
      <c r="AA111" s="232">
        <v>101.6338405137609</v>
      </c>
      <c r="AB111" s="233"/>
      <c r="AC111" s="234" t="s">
        <v>22</v>
      </c>
      <c r="AD111" s="235">
        <v>5</v>
      </c>
      <c r="AE111" s="232">
        <v>75.051499783199063</v>
      </c>
      <c r="AF111" s="233"/>
      <c r="AG111" s="234"/>
      <c r="AH111" s="235"/>
      <c r="AI111" s="232"/>
      <c r="AJ111" s="233"/>
      <c r="AK111" s="234"/>
      <c r="AL111" s="235"/>
      <c r="AM111" s="232"/>
      <c r="AN111" s="233"/>
      <c r="AO111" s="234" t="s">
        <v>33</v>
      </c>
      <c r="AP111" s="235">
        <v>8</v>
      </c>
      <c r="AQ111" s="232">
        <v>50.471229619450732</v>
      </c>
      <c r="AR111" s="233"/>
      <c r="AS111" s="234" t="s">
        <v>33</v>
      </c>
      <c r="AT111" s="235">
        <v>4</v>
      </c>
      <c r="AU111" s="232">
        <v>111.35299956639813</v>
      </c>
      <c r="AW111" s="283">
        <v>43.27877127195044</v>
      </c>
      <c r="AX111" s="320">
        <v>0</v>
      </c>
      <c r="AY111" s="283">
        <v>0</v>
      </c>
      <c r="AZ111" s="283">
        <v>101.6338405137609</v>
      </c>
      <c r="BA111" s="283">
        <v>75.051499783199063</v>
      </c>
      <c r="BB111" s="283">
        <v>0</v>
      </c>
      <c r="BC111" s="283">
        <v>0</v>
      </c>
      <c r="BD111" s="283">
        <v>50.471229619450732</v>
      </c>
      <c r="BE111" s="283">
        <v>111.35299956639813</v>
      </c>
      <c r="BF111" s="319">
        <f>COUNTIF(AW111:BE111,0)</f>
        <v>4</v>
      </c>
    </row>
    <row r="112" spans="1:63" s="241" customFormat="1" ht="12.75" customHeight="1" x14ac:dyDescent="0.2">
      <c r="A112" s="18">
        <v>9</v>
      </c>
      <c r="B112" s="238" t="s">
        <v>22</v>
      </c>
      <c r="C112" s="60" t="s">
        <v>145</v>
      </c>
      <c r="D112" s="19" t="s">
        <v>45</v>
      </c>
      <c r="E112" s="61" t="s">
        <v>691</v>
      </c>
      <c r="F112" s="62"/>
      <c r="G112" s="145">
        <f>O112+S112+W112</f>
        <v>127.46363463780006</v>
      </c>
      <c r="H112" s="230">
        <f>O112+S112+W112+AA112+AE112+AI112</f>
        <v>324.28541112528205</v>
      </c>
      <c r="I112" s="230">
        <f>O112+S112+W112+AA112+AE112+AI112+AM112+AQ112+AU112</f>
        <v>385.98957142695042</v>
      </c>
      <c r="J112" s="85">
        <f>COUNTA(M112,Q112,U112,Y112,AC112,AG112,AK112,AO112,AS112)</f>
        <v>6</v>
      </c>
      <c r="K112" s="327">
        <f>SUM(AW112:BE112)</f>
        <v>338.24447342766325</v>
      </c>
      <c r="L112" s="137"/>
      <c r="M112" s="63" t="s">
        <v>33</v>
      </c>
      <c r="N112" s="322">
        <v>7</v>
      </c>
      <c r="O112" s="144">
        <v>55.269277711743861</v>
      </c>
      <c r="P112" s="122"/>
      <c r="Q112" s="63" t="s">
        <v>660</v>
      </c>
      <c r="R112" s="322">
        <v>7</v>
      </c>
      <c r="S112" s="144">
        <v>72.194356926056201</v>
      </c>
      <c r="T112" s="122"/>
      <c r="U112" s="63"/>
      <c r="V112" s="84"/>
      <c r="W112" s="144"/>
      <c r="X112" s="122"/>
      <c r="Y112" s="63" t="s">
        <v>22</v>
      </c>
      <c r="Z112" s="84">
        <v>5</v>
      </c>
      <c r="AA112" s="232">
        <v>68.319180810720866</v>
      </c>
      <c r="AB112" s="233"/>
      <c r="AC112" s="234" t="s">
        <v>22</v>
      </c>
      <c r="AD112" s="235">
        <v>7</v>
      </c>
      <c r="AE112" s="232">
        <v>47.745097999287161</v>
      </c>
      <c r="AF112" s="233"/>
      <c r="AG112" s="234" t="s">
        <v>22</v>
      </c>
      <c r="AH112" s="235">
        <v>5</v>
      </c>
      <c r="AI112" s="232">
        <v>80.75749767747395</v>
      </c>
      <c r="AJ112" s="233"/>
      <c r="AK112" s="234"/>
      <c r="AL112" s="235"/>
      <c r="AM112" s="232"/>
      <c r="AN112" s="233"/>
      <c r="AO112" s="234" t="s">
        <v>33</v>
      </c>
      <c r="AP112" s="235">
        <v>7</v>
      </c>
      <c r="AQ112" s="232">
        <v>61.704160301668395</v>
      </c>
      <c r="AR112" s="233"/>
      <c r="AS112" s="234"/>
      <c r="AT112" s="235"/>
      <c r="AU112" s="232"/>
      <c r="AW112" s="283">
        <v>55.269277711743861</v>
      </c>
      <c r="AX112" s="283">
        <v>72.194356926056201</v>
      </c>
      <c r="AY112" s="283">
        <v>0</v>
      </c>
      <c r="AZ112" s="283">
        <v>68.319180810720866</v>
      </c>
      <c r="BA112" s="320">
        <v>0</v>
      </c>
      <c r="BB112" s="283">
        <v>80.75749767747395</v>
      </c>
      <c r="BC112" s="283">
        <v>0</v>
      </c>
      <c r="BD112" s="283">
        <v>61.704160301668395</v>
      </c>
      <c r="BE112" s="283">
        <v>0</v>
      </c>
      <c r="BF112" s="319">
        <f>COUNTIF(AW112:BE112,0)</f>
        <v>4</v>
      </c>
      <c r="BG112" s="67"/>
      <c r="BH112" s="67"/>
      <c r="BI112" s="67"/>
      <c r="BJ112" s="67"/>
      <c r="BK112" s="67"/>
    </row>
    <row r="113" spans="1:63" s="241" customFormat="1" ht="12.75" customHeight="1" x14ac:dyDescent="0.2">
      <c r="A113" s="18">
        <v>10</v>
      </c>
      <c r="B113" s="238" t="s">
        <v>22</v>
      </c>
      <c r="C113" s="60" t="s">
        <v>103</v>
      </c>
      <c r="D113" s="19" t="s">
        <v>215</v>
      </c>
      <c r="E113" s="61" t="s">
        <v>671</v>
      </c>
      <c r="F113" s="62"/>
      <c r="G113" s="145">
        <f>O113+S113+W113</f>
        <v>156.14393726401687</v>
      </c>
      <c r="H113" s="230">
        <f>O113+S113+W113+AA113+AE113+AI113</f>
        <v>334.60798908549918</v>
      </c>
      <c r="I113" s="230">
        <f>O113+S113+W113+AA113+AE113+AI113+AM113+AQ113+AU113</f>
        <v>404.453489735902</v>
      </c>
      <c r="J113" s="85">
        <f>COUNTA(M113,Q113,U113,Y113,AC113,AG113,AK113,AO113,AS113)</f>
        <v>7</v>
      </c>
      <c r="K113" s="327">
        <f>SUM(AW113:BE113)</f>
        <v>334.60798908549918</v>
      </c>
      <c r="L113" s="137"/>
      <c r="M113" s="63" t="s">
        <v>89</v>
      </c>
      <c r="N113" s="322">
        <v>2</v>
      </c>
      <c r="O113" s="144">
        <v>99.897000433601875</v>
      </c>
      <c r="P113" s="122"/>
      <c r="Q113" s="63" t="s">
        <v>244</v>
      </c>
      <c r="R113" s="322">
        <v>3</v>
      </c>
      <c r="S113" s="144">
        <v>56.246936830414995</v>
      </c>
      <c r="T113" s="122"/>
      <c r="U113" s="63"/>
      <c r="V113" s="84"/>
      <c r="W113" s="144"/>
      <c r="X113" s="122"/>
      <c r="Y113" s="63" t="s">
        <v>22</v>
      </c>
      <c r="Z113" s="84">
        <v>6</v>
      </c>
      <c r="AA113" s="232">
        <v>53.249007397228503</v>
      </c>
      <c r="AB113" s="233"/>
      <c r="AC113" s="234" t="s">
        <v>244</v>
      </c>
      <c r="AD113" s="235">
        <v>5</v>
      </c>
      <c r="AE113" s="232">
        <v>50.163544641054756</v>
      </c>
      <c r="AF113" s="233"/>
      <c r="AG113" s="234" t="s">
        <v>244</v>
      </c>
      <c r="AH113" s="235">
        <v>5</v>
      </c>
      <c r="AI113" s="232">
        <v>75.051499783199063</v>
      </c>
      <c r="AJ113" s="233"/>
      <c r="AK113" s="234"/>
      <c r="AL113" s="235"/>
      <c r="AM113" s="232"/>
      <c r="AN113" s="233"/>
      <c r="AO113" s="234" t="s">
        <v>244</v>
      </c>
      <c r="AP113" s="322">
        <v>4</v>
      </c>
      <c r="AQ113" s="232">
        <v>44.845500650402819</v>
      </c>
      <c r="AR113" s="233"/>
      <c r="AS113" s="234" t="s">
        <v>89</v>
      </c>
      <c r="AT113" s="235">
        <v>4</v>
      </c>
      <c r="AU113" s="232">
        <v>25</v>
      </c>
      <c r="AW113" s="283">
        <v>99.897000433601875</v>
      </c>
      <c r="AX113" s="283">
        <v>56.246936830414995</v>
      </c>
      <c r="AY113" s="283">
        <v>0</v>
      </c>
      <c r="AZ113" s="283">
        <v>53.249007397228503</v>
      </c>
      <c r="BA113" s="283">
        <v>50.163544641054756</v>
      </c>
      <c r="BB113" s="283">
        <v>75.051499783199063</v>
      </c>
      <c r="BC113" s="283">
        <v>0</v>
      </c>
      <c r="BD113" s="320">
        <v>0</v>
      </c>
      <c r="BE113" s="320">
        <v>0</v>
      </c>
      <c r="BF113" s="319">
        <f>COUNTIF(AW113:BE113,0)</f>
        <v>4</v>
      </c>
    </row>
    <row r="114" spans="1:63" s="241" customFormat="1" ht="12.75" customHeight="1" x14ac:dyDescent="0.2">
      <c r="A114" s="18">
        <v>11</v>
      </c>
      <c r="B114" s="238" t="s">
        <v>22</v>
      </c>
      <c r="C114" s="60" t="s">
        <v>1065</v>
      </c>
      <c r="D114" s="19" t="s">
        <v>69</v>
      </c>
      <c r="E114" s="61" t="s">
        <v>996</v>
      </c>
      <c r="F114" s="62"/>
      <c r="G114" s="145">
        <f>O114+S114+W114</f>
        <v>0</v>
      </c>
      <c r="H114" s="230">
        <f>O114+S114+W114+AA114+AE114+AI114</f>
        <v>0</v>
      </c>
      <c r="I114" s="230">
        <f>O114+S114+W114+AA114+AE114+AI114+AM114+AQ114+AU114</f>
        <v>316.92416558266194</v>
      </c>
      <c r="J114" s="85">
        <f>COUNTA(M114,Q114,U114,Y114,AC114,AG114,AK114,AO114,AS114)</f>
        <v>3</v>
      </c>
      <c r="K114" s="323">
        <f>SUM(AW114:BE114)</f>
        <v>316.92416558266194</v>
      </c>
      <c r="L114" s="137"/>
      <c r="M114" s="63"/>
      <c r="N114" s="84"/>
      <c r="O114" s="144"/>
      <c r="P114" s="122"/>
      <c r="Q114" s="63"/>
      <c r="R114" s="84"/>
      <c r="S114" s="144"/>
      <c r="T114" s="122"/>
      <c r="U114" s="63"/>
      <c r="V114" s="84"/>
      <c r="W114" s="144"/>
      <c r="X114" s="122"/>
      <c r="Y114" s="63"/>
      <c r="Z114" s="84"/>
      <c r="AA114" s="232"/>
      <c r="AB114" s="233"/>
      <c r="AC114" s="234"/>
      <c r="AD114" s="235"/>
      <c r="AE114" s="232"/>
      <c r="AF114" s="233"/>
      <c r="AG114" s="234"/>
      <c r="AH114" s="235"/>
      <c r="AI114" s="232"/>
      <c r="AJ114" s="233"/>
      <c r="AK114" s="234" t="s">
        <v>943</v>
      </c>
      <c r="AL114" s="322">
        <v>1</v>
      </c>
      <c r="AM114" s="232">
        <v>123.85606273598313</v>
      </c>
      <c r="AN114" s="233"/>
      <c r="AO114" s="234" t="s">
        <v>33</v>
      </c>
      <c r="AP114" s="235">
        <v>2</v>
      </c>
      <c r="AQ114" s="232">
        <v>130.57422918584882</v>
      </c>
      <c r="AR114" s="233"/>
      <c r="AS114" s="234" t="s">
        <v>33</v>
      </c>
      <c r="AT114" s="235">
        <v>9</v>
      </c>
      <c r="AU114" s="232">
        <v>62.493873660829991</v>
      </c>
      <c r="AW114" s="283">
        <v>0</v>
      </c>
      <c r="AX114" s="283">
        <v>0</v>
      </c>
      <c r="AY114" s="283">
        <v>0</v>
      </c>
      <c r="AZ114" s="283">
        <v>0</v>
      </c>
      <c r="BA114" s="283">
        <v>0</v>
      </c>
      <c r="BB114" s="283">
        <v>0</v>
      </c>
      <c r="BC114" s="283">
        <v>123.85606273598313</v>
      </c>
      <c r="BD114" s="283">
        <v>130.57422918584882</v>
      </c>
      <c r="BE114" s="283">
        <v>62.493873660829991</v>
      </c>
      <c r="BF114" s="319">
        <f>COUNTIF(AW114:BE114,0)</f>
        <v>6</v>
      </c>
      <c r="BG114" s="67"/>
      <c r="BH114" s="67"/>
      <c r="BI114" s="67"/>
      <c r="BJ114" s="67"/>
      <c r="BK114" s="67"/>
    </row>
    <row r="115" spans="1:63" s="241" customFormat="1" ht="12.75" customHeight="1" x14ac:dyDescent="0.2">
      <c r="A115" s="18">
        <v>12</v>
      </c>
      <c r="B115" s="238" t="s">
        <v>22</v>
      </c>
      <c r="C115" s="60" t="s">
        <v>216</v>
      </c>
      <c r="D115" s="19" t="s">
        <v>224</v>
      </c>
      <c r="E115" s="61" t="s">
        <v>714</v>
      </c>
      <c r="F115" s="62"/>
      <c r="G115" s="145">
        <f>O115+S115+W115</f>
        <v>153.36601311182395</v>
      </c>
      <c r="H115" s="230">
        <f>O115+S115+W115+AA115+AE115+AI115</f>
        <v>173.61746555155338</v>
      </c>
      <c r="I115" s="230">
        <f>O115+S115+W115+AA115+AE115+AI115+AM115+AQ115+AU115</f>
        <v>301.16590216516744</v>
      </c>
      <c r="J115" s="85">
        <f>COUNTA(M115,Q115,U115,Y115,AC115,AG115,AK115,AO115,AS115)</f>
        <v>5</v>
      </c>
      <c r="K115" s="323">
        <f>SUM(AW115:BE115)</f>
        <v>301.16590216516744</v>
      </c>
      <c r="L115" s="137"/>
      <c r="M115" s="63" t="s">
        <v>34</v>
      </c>
      <c r="N115" s="322">
        <v>9</v>
      </c>
      <c r="O115" s="144">
        <v>11.111111111111111</v>
      </c>
      <c r="P115" s="122"/>
      <c r="Q115" s="63" t="s">
        <v>737</v>
      </c>
      <c r="R115" s="322">
        <v>1</v>
      </c>
      <c r="S115" s="144">
        <v>142.25490200071283</v>
      </c>
      <c r="T115" s="122"/>
      <c r="U115" s="63"/>
      <c r="V115" s="84"/>
      <c r="W115" s="144"/>
      <c r="X115" s="122"/>
      <c r="Y115" s="63"/>
      <c r="Z115" s="84"/>
      <c r="AA115" s="232"/>
      <c r="AB115" s="233"/>
      <c r="AC115" s="234"/>
      <c r="AD115" s="235"/>
      <c r="AE115" s="232"/>
      <c r="AF115" s="233"/>
      <c r="AG115" s="234" t="s">
        <v>22</v>
      </c>
      <c r="AH115" s="235">
        <v>10</v>
      </c>
      <c r="AI115" s="232">
        <v>20.251452439729437</v>
      </c>
      <c r="AJ115" s="233"/>
      <c r="AK115" s="234" t="s">
        <v>961</v>
      </c>
      <c r="AL115" s="322">
        <v>2</v>
      </c>
      <c r="AM115" s="232">
        <v>90.051499783199063</v>
      </c>
      <c r="AN115" s="233"/>
      <c r="AO115" s="234"/>
      <c r="AP115" s="235"/>
      <c r="AQ115" s="232"/>
      <c r="AR115" s="233"/>
      <c r="AS115" s="234" t="s">
        <v>34</v>
      </c>
      <c r="AT115" s="235">
        <v>12</v>
      </c>
      <c r="AU115" s="232">
        <v>37.496936830414995</v>
      </c>
      <c r="AW115" s="283">
        <v>11.111111111111111</v>
      </c>
      <c r="AX115" s="283">
        <v>142.25490200071283</v>
      </c>
      <c r="AY115" s="283">
        <v>0</v>
      </c>
      <c r="AZ115" s="283">
        <v>0</v>
      </c>
      <c r="BA115" s="283">
        <v>0</v>
      </c>
      <c r="BB115" s="283">
        <v>20.251452439729437</v>
      </c>
      <c r="BC115" s="283">
        <v>90.051499783199063</v>
      </c>
      <c r="BD115" s="283">
        <v>0</v>
      </c>
      <c r="BE115" s="283">
        <v>37.496936830414995</v>
      </c>
      <c r="BF115" s="319">
        <f>COUNTIF(AW115:BE115,0)</f>
        <v>4</v>
      </c>
      <c r="BG115" s="67"/>
      <c r="BH115" s="67"/>
      <c r="BI115" s="67"/>
      <c r="BJ115" s="67"/>
      <c r="BK115" s="67"/>
    </row>
    <row r="116" spans="1:63" s="241" customFormat="1" ht="12.75" customHeight="1" x14ac:dyDescent="0.2">
      <c r="A116" s="18">
        <v>13</v>
      </c>
      <c r="B116" s="238" t="s">
        <v>22</v>
      </c>
      <c r="C116" s="60" t="s">
        <v>77</v>
      </c>
      <c r="D116" s="19" t="s">
        <v>210</v>
      </c>
      <c r="E116" s="61" t="s">
        <v>689</v>
      </c>
      <c r="F116" s="62"/>
      <c r="G116" s="145">
        <f>O116+S116+W116</f>
        <v>127.92722538380309</v>
      </c>
      <c r="H116" s="230">
        <f>O116+S116+W116+AA116+AE116+AI116</f>
        <v>127.92722538380309</v>
      </c>
      <c r="I116" s="230">
        <f>O116+S116+W116+AA116+AE116+AI116+AM116+AQ116+AU116</f>
        <v>298.08478790298528</v>
      </c>
      <c r="J116" s="85">
        <f>COUNTA(M116,Q116,U116,Y116,AC116,AG116,AK116,AO116,AS116)</f>
        <v>3</v>
      </c>
      <c r="K116" s="117">
        <f>SUM(AW116:BE116)</f>
        <v>298.08478790298528</v>
      </c>
      <c r="L116" s="137"/>
      <c r="M116" s="63" t="s">
        <v>33</v>
      </c>
      <c r="N116" s="322">
        <v>2</v>
      </c>
      <c r="O116" s="144">
        <v>127.92722538380309</v>
      </c>
      <c r="P116" s="122"/>
      <c r="Q116" s="63"/>
      <c r="R116" s="84"/>
      <c r="S116" s="144"/>
      <c r="T116" s="122"/>
      <c r="U116" s="63"/>
      <c r="V116" s="84"/>
      <c r="W116" s="144"/>
      <c r="X116" s="122"/>
      <c r="Y116" s="63"/>
      <c r="Z116" s="84"/>
      <c r="AA116" s="232"/>
      <c r="AB116" s="233"/>
      <c r="AC116" s="234"/>
      <c r="AD116" s="235"/>
      <c r="AE116" s="232"/>
      <c r="AF116" s="233"/>
      <c r="AG116" s="234"/>
      <c r="AH116" s="235"/>
      <c r="AI116" s="232"/>
      <c r="AJ116" s="233"/>
      <c r="AK116" s="234"/>
      <c r="AL116" s="235"/>
      <c r="AM116" s="232"/>
      <c r="AN116" s="233"/>
      <c r="AO116" s="234" t="s">
        <v>33</v>
      </c>
      <c r="AP116" s="235">
        <v>4</v>
      </c>
      <c r="AQ116" s="232">
        <v>98.85606273598313</v>
      </c>
      <c r="AR116" s="233"/>
      <c r="AS116" s="234" t="s">
        <v>33</v>
      </c>
      <c r="AT116" s="235">
        <v>8</v>
      </c>
      <c r="AU116" s="232">
        <v>71.301499783199063</v>
      </c>
      <c r="AW116" s="283">
        <v>127.92722538380309</v>
      </c>
      <c r="AX116" s="283">
        <v>0</v>
      </c>
      <c r="AY116" s="283">
        <v>0</v>
      </c>
      <c r="AZ116" s="283">
        <v>0</v>
      </c>
      <c r="BA116" s="283">
        <v>0</v>
      </c>
      <c r="BB116" s="283">
        <v>0</v>
      </c>
      <c r="BC116" s="283">
        <v>0</v>
      </c>
      <c r="BD116" s="283">
        <v>98.85606273598313</v>
      </c>
      <c r="BE116" s="283">
        <v>71.301499783199063</v>
      </c>
      <c r="BF116" s="319">
        <f>COUNTIF(AW116:BE116,0)</f>
        <v>6</v>
      </c>
    </row>
    <row r="117" spans="1:63" s="241" customFormat="1" ht="12.75" customHeight="1" x14ac:dyDescent="0.2">
      <c r="A117" s="18">
        <v>14</v>
      </c>
      <c r="B117" s="238" t="s">
        <v>22</v>
      </c>
      <c r="C117" s="60" t="s">
        <v>1070</v>
      </c>
      <c r="D117" s="19" t="s">
        <v>494</v>
      </c>
      <c r="E117" s="61" t="s">
        <v>1071</v>
      </c>
      <c r="F117" s="62"/>
      <c r="G117" s="145"/>
      <c r="H117" s="230"/>
      <c r="I117" s="230">
        <f>O117+S117+W117+AA117+AE117+AI117+AM117+AQ117+AU117</f>
        <v>285.674165582662</v>
      </c>
      <c r="J117" s="85">
        <f>COUNTA(M117,Q117,U117,Y117,AC117,AG117,AK117,AO117,AS117)</f>
        <v>3</v>
      </c>
      <c r="K117" s="323">
        <f>SUM(AW117:BE117)</f>
        <v>285.674165582662</v>
      </c>
      <c r="L117" s="137"/>
      <c r="M117" s="63"/>
      <c r="N117" s="84"/>
      <c r="O117" s="144"/>
      <c r="P117" s="122"/>
      <c r="Q117" s="63"/>
      <c r="R117" s="84"/>
      <c r="S117" s="144"/>
      <c r="T117" s="122"/>
      <c r="U117" s="63"/>
      <c r="V117" s="84"/>
      <c r="W117" s="144"/>
      <c r="X117" s="122"/>
      <c r="Y117" s="63"/>
      <c r="Z117" s="84"/>
      <c r="AA117" s="232"/>
      <c r="AB117" s="233"/>
      <c r="AC117" s="234"/>
      <c r="AD117" s="235"/>
      <c r="AE117" s="232"/>
      <c r="AF117" s="233"/>
      <c r="AG117" s="234"/>
      <c r="AH117" s="235"/>
      <c r="AI117" s="232"/>
      <c r="AJ117" s="233"/>
      <c r="AK117" s="234" t="s">
        <v>943</v>
      </c>
      <c r="AL117" s="322">
        <v>3</v>
      </c>
      <c r="AM117" s="232">
        <v>33.333333333333329</v>
      </c>
      <c r="AN117" s="233"/>
      <c r="AO117" s="234" t="s">
        <v>33</v>
      </c>
      <c r="AP117" s="235">
        <v>3</v>
      </c>
      <c r="AQ117" s="232">
        <v>113.43633289973147</v>
      </c>
      <c r="AR117" s="233"/>
      <c r="AS117" s="234" t="s">
        <v>33</v>
      </c>
      <c r="AT117" s="235">
        <v>2</v>
      </c>
      <c r="AU117" s="232">
        <v>138.90449934959719</v>
      </c>
      <c r="AW117" s="283">
        <v>0</v>
      </c>
      <c r="AX117" s="283">
        <v>0</v>
      </c>
      <c r="AY117" s="283">
        <v>0</v>
      </c>
      <c r="AZ117" s="283">
        <v>0</v>
      </c>
      <c r="BA117" s="283">
        <v>0</v>
      </c>
      <c r="BB117" s="283">
        <v>0</v>
      </c>
      <c r="BC117" s="283">
        <v>33.333333333333329</v>
      </c>
      <c r="BD117" s="283">
        <v>113.43633289973147</v>
      </c>
      <c r="BE117" s="283">
        <v>138.90449934959719</v>
      </c>
      <c r="BF117" s="319">
        <f>COUNTIF(AW117:BE117,0)</f>
        <v>6</v>
      </c>
      <c r="BG117" s="67"/>
      <c r="BH117" s="67"/>
      <c r="BI117" s="67"/>
      <c r="BJ117" s="67"/>
      <c r="BK117" s="67"/>
    </row>
    <row r="118" spans="1:63" s="241" customFormat="1" ht="12.75" customHeight="1" x14ac:dyDescent="0.2">
      <c r="A118" s="18">
        <v>15</v>
      </c>
      <c r="B118" s="238" t="s">
        <v>22</v>
      </c>
      <c r="C118" s="60" t="s">
        <v>622</v>
      </c>
      <c r="D118" s="19" t="s">
        <v>486</v>
      </c>
      <c r="E118" s="61" t="s">
        <v>623</v>
      </c>
      <c r="F118" s="62"/>
      <c r="G118" s="145">
        <f>O118+S118+W118</f>
        <v>84.275792572234778</v>
      </c>
      <c r="H118" s="230">
        <f>O118+S118+W118+AA118+AE118+AI118</f>
        <v>84.275792572234778</v>
      </c>
      <c r="I118" s="230">
        <f>O118+S118+W118+AA118+AE118+AI118+AM118+AQ118+AU118</f>
        <v>273.18029192183195</v>
      </c>
      <c r="J118" s="85">
        <f>COUNTA(M118,Q118,U118,Y118,AC118,AG118,AK118,AO118,AS118)</f>
        <v>3</v>
      </c>
      <c r="K118" s="117">
        <f>SUM(AW118:BE118)</f>
        <v>273.18029192183195</v>
      </c>
      <c r="L118" s="137"/>
      <c r="M118" s="63" t="s">
        <v>34</v>
      </c>
      <c r="N118" s="322">
        <v>4</v>
      </c>
      <c r="O118" s="144">
        <v>84.275792572234778</v>
      </c>
      <c r="P118" s="122"/>
      <c r="Q118" s="63"/>
      <c r="R118" s="84"/>
      <c r="S118" s="144"/>
      <c r="T118" s="122"/>
      <c r="U118" s="63"/>
      <c r="V118" s="84"/>
      <c r="W118" s="144"/>
      <c r="X118" s="122"/>
      <c r="Y118" s="63"/>
      <c r="Z118" s="84"/>
      <c r="AA118" s="232"/>
      <c r="AB118" s="233"/>
      <c r="AC118" s="234"/>
      <c r="AD118" s="235"/>
      <c r="AE118" s="232"/>
      <c r="AF118" s="233"/>
      <c r="AG118" s="234"/>
      <c r="AH118" s="235"/>
      <c r="AI118" s="232"/>
      <c r="AJ118" s="233"/>
      <c r="AK118" s="234"/>
      <c r="AL118" s="235"/>
      <c r="AM118" s="232"/>
      <c r="AN118" s="233"/>
      <c r="AO118" s="234" t="s">
        <v>34</v>
      </c>
      <c r="AP118" s="322">
        <v>4</v>
      </c>
      <c r="AQ118" s="232">
        <v>77.551499783199063</v>
      </c>
      <c r="AR118" s="233"/>
      <c r="AS118" s="234" t="s">
        <v>34</v>
      </c>
      <c r="AT118" s="235">
        <v>4</v>
      </c>
      <c r="AU118" s="232">
        <v>111.35299956639813</v>
      </c>
      <c r="AW118" s="283">
        <v>84.275792572234778</v>
      </c>
      <c r="AX118" s="283">
        <v>0</v>
      </c>
      <c r="AY118" s="283">
        <v>0</v>
      </c>
      <c r="AZ118" s="283">
        <v>0</v>
      </c>
      <c r="BA118" s="283">
        <v>0</v>
      </c>
      <c r="BB118" s="283">
        <v>0</v>
      </c>
      <c r="BC118" s="283">
        <v>0</v>
      </c>
      <c r="BD118" s="283">
        <v>77.551499783199063</v>
      </c>
      <c r="BE118" s="283">
        <v>111.35299956639813</v>
      </c>
      <c r="BF118" s="319">
        <f>COUNTIF(AW118:BE118,0)</f>
        <v>6</v>
      </c>
    </row>
    <row r="119" spans="1:63" s="241" customFormat="1" ht="12.75" customHeight="1" x14ac:dyDescent="0.2">
      <c r="A119" s="18">
        <v>16</v>
      </c>
      <c r="B119" s="238" t="s">
        <v>22</v>
      </c>
      <c r="C119" s="60" t="s">
        <v>117</v>
      </c>
      <c r="D119" s="19" t="s">
        <v>118</v>
      </c>
      <c r="E119" s="61" t="s">
        <v>59</v>
      </c>
      <c r="F119" s="62"/>
      <c r="G119" s="145">
        <f>O119+S119+W119</f>
        <v>80.75749767747395</v>
      </c>
      <c r="H119" s="230">
        <f>O119+S119+W119+AA119+AE119+AI119</f>
        <v>80.75749767747395</v>
      </c>
      <c r="I119" s="230">
        <f>O119+S119+W119+AA119+AE119+AI119+AM119+AQ119+AU119</f>
        <v>254.81955954625334</v>
      </c>
      <c r="J119" s="85">
        <f>COUNTA(M119,Q119,U119,Y119,AC119,AG119,AK119,AO119,AS119)</f>
        <v>4</v>
      </c>
      <c r="K119" s="323">
        <f>SUM(AW119:BE119)</f>
        <v>254.81955954625334</v>
      </c>
      <c r="L119" s="137"/>
      <c r="M119" s="63" t="s">
        <v>33</v>
      </c>
      <c r="N119" s="322">
        <v>5</v>
      </c>
      <c r="O119" s="144">
        <v>80.75749767747395</v>
      </c>
      <c r="P119" s="122"/>
      <c r="Q119" s="63"/>
      <c r="R119" s="84"/>
      <c r="S119" s="144"/>
      <c r="T119" s="122"/>
      <c r="U119" s="63"/>
      <c r="V119" s="84"/>
      <c r="W119" s="144"/>
      <c r="X119" s="122"/>
      <c r="Y119" s="63"/>
      <c r="Z119" s="84"/>
      <c r="AA119" s="232"/>
      <c r="AB119" s="233"/>
      <c r="AC119" s="234"/>
      <c r="AD119" s="235"/>
      <c r="AE119" s="232"/>
      <c r="AF119" s="233"/>
      <c r="AG119" s="234"/>
      <c r="AH119" s="235"/>
      <c r="AI119" s="232"/>
      <c r="AJ119" s="233"/>
      <c r="AK119" s="234" t="s">
        <v>21</v>
      </c>
      <c r="AL119" s="322">
        <v>4</v>
      </c>
      <c r="AM119" s="232">
        <v>44.845500650402819</v>
      </c>
      <c r="AN119" s="233"/>
      <c r="AO119" s="234" t="s">
        <v>33</v>
      </c>
      <c r="AP119" s="322">
        <v>10</v>
      </c>
      <c r="AQ119" s="232">
        <v>28.959062302381241</v>
      </c>
      <c r="AR119" s="233"/>
      <c r="AS119" s="234" t="s">
        <v>33</v>
      </c>
      <c r="AT119" s="235">
        <v>5</v>
      </c>
      <c r="AU119" s="232">
        <v>100.2574989159953</v>
      </c>
      <c r="AW119" s="283">
        <v>80.75749767747395</v>
      </c>
      <c r="AX119" s="283">
        <v>0</v>
      </c>
      <c r="AY119" s="283">
        <v>0</v>
      </c>
      <c r="AZ119" s="283">
        <v>0</v>
      </c>
      <c r="BA119" s="283">
        <v>0</v>
      </c>
      <c r="BB119" s="283">
        <v>0</v>
      </c>
      <c r="BC119" s="283">
        <v>44.845500650402819</v>
      </c>
      <c r="BD119" s="283">
        <v>28.959062302381241</v>
      </c>
      <c r="BE119" s="283">
        <v>100.2574989159953</v>
      </c>
      <c r="BF119" s="319">
        <f>COUNTIF(AW119:BE119,0)</f>
        <v>5</v>
      </c>
    </row>
    <row r="120" spans="1:63" s="241" customFormat="1" ht="12.75" customHeight="1" x14ac:dyDescent="0.2">
      <c r="A120" s="18">
        <v>17</v>
      </c>
      <c r="B120" s="238" t="s">
        <v>22</v>
      </c>
      <c r="C120" s="60" t="s">
        <v>119</v>
      </c>
      <c r="D120" s="19" t="s">
        <v>120</v>
      </c>
      <c r="E120" s="61" t="s">
        <v>690</v>
      </c>
      <c r="F120" s="62"/>
      <c r="G120" s="145">
        <f>O120+S120+W120</f>
        <v>67.707526284183615</v>
      </c>
      <c r="H120" s="230">
        <f>O120+S120+W120+AA120+AE120+AI120</f>
        <v>67.707526284183615</v>
      </c>
      <c r="I120" s="230">
        <f>O120+S120+W120+AA120+AE120+AI120+AM120+AQ120+AU120</f>
        <v>248.05562384986888</v>
      </c>
      <c r="J120" s="85">
        <f>COUNTA(M120,Q120,U120,Y120,AC120,AG120,AK120,AO120,AS120)</f>
        <v>3</v>
      </c>
      <c r="K120" s="323">
        <f>SUM(AW120:BE120)</f>
        <v>248.05562384986888</v>
      </c>
      <c r="L120" s="137"/>
      <c r="M120" s="63" t="s">
        <v>33</v>
      </c>
      <c r="N120" s="322">
        <v>6</v>
      </c>
      <c r="O120" s="144">
        <v>67.707526284183615</v>
      </c>
      <c r="P120" s="122"/>
      <c r="Q120" s="63"/>
      <c r="R120" s="84"/>
      <c r="S120" s="144"/>
      <c r="T120" s="122"/>
      <c r="U120" s="63"/>
      <c r="V120" s="84"/>
      <c r="W120" s="144"/>
      <c r="X120" s="122"/>
      <c r="Y120" s="63"/>
      <c r="Z120" s="84"/>
      <c r="AA120" s="232"/>
      <c r="AB120" s="233"/>
      <c r="AC120" s="234"/>
      <c r="AD120" s="235"/>
      <c r="AE120" s="232"/>
      <c r="AF120" s="233"/>
      <c r="AG120" s="234"/>
      <c r="AH120" s="235"/>
      <c r="AI120" s="232"/>
      <c r="AJ120" s="233"/>
      <c r="AK120" s="234" t="s">
        <v>21</v>
      </c>
      <c r="AL120" s="322">
        <v>2</v>
      </c>
      <c r="AM120" s="232">
        <v>99.897000433601875</v>
      </c>
      <c r="AN120" s="233"/>
      <c r="AO120" s="234"/>
      <c r="AP120" s="235"/>
      <c r="AQ120" s="232"/>
      <c r="AR120" s="233"/>
      <c r="AS120" s="234" t="s">
        <v>33</v>
      </c>
      <c r="AT120" s="235">
        <v>7</v>
      </c>
      <c r="AU120" s="232">
        <v>80.45109713208339</v>
      </c>
      <c r="AW120" s="283">
        <v>67.707526284183615</v>
      </c>
      <c r="AX120" s="283">
        <v>0</v>
      </c>
      <c r="AY120" s="283">
        <v>0</v>
      </c>
      <c r="AZ120" s="283">
        <v>0</v>
      </c>
      <c r="BA120" s="283">
        <v>0</v>
      </c>
      <c r="BB120" s="283">
        <v>0</v>
      </c>
      <c r="BC120" s="283">
        <v>99.897000433601875</v>
      </c>
      <c r="BD120" s="283">
        <v>0</v>
      </c>
      <c r="BE120" s="283">
        <v>80.45109713208339</v>
      </c>
      <c r="BF120" s="319">
        <f>COUNTIF(AW120:BE120,0)</f>
        <v>6</v>
      </c>
    </row>
    <row r="121" spans="1:63" s="241" customFormat="1" ht="12.75" customHeight="1" x14ac:dyDescent="0.2">
      <c r="A121" s="18">
        <v>18</v>
      </c>
      <c r="B121" s="238" t="s">
        <v>22</v>
      </c>
      <c r="C121" s="60" t="s">
        <v>208</v>
      </c>
      <c r="D121" s="19" t="s">
        <v>209</v>
      </c>
      <c r="E121" s="61" t="s">
        <v>707</v>
      </c>
      <c r="F121" s="62"/>
      <c r="G121" s="145">
        <f>O121+S121+W121</f>
        <v>147.71212547196626</v>
      </c>
      <c r="H121" s="230">
        <f>O121+S121+W121+AA121+AE121+AI121</f>
        <v>147.71212547196626</v>
      </c>
      <c r="I121" s="230">
        <f>O121+S121+W121+AA121+AE121+AI121+AM121+AQ121+AU121</f>
        <v>237.76056208558032</v>
      </c>
      <c r="J121" s="85">
        <f>COUNTA(M121,Q121,U121,Y121,AC121,AG121,AK121,AO121,AS121)</f>
        <v>2</v>
      </c>
      <c r="K121" s="117">
        <f>SUM(AW121:BE121)</f>
        <v>237.76056208558032</v>
      </c>
      <c r="L121" s="137"/>
      <c r="M121" s="63" t="s">
        <v>34</v>
      </c>
      <c r="N121" s="322">
        <v>1</v>
      </c>
      <c r="O121" s="144">
        <v>147.71212547196626</v>
      </c>
      <c r="P121" s="122"/>
      <c r="Q121" s="63"/>
      <c r="R121" s="84"/>
      <c r="S121" s="144"/>
      <c r="T121" s="122"/>
      <c r="U121" s="63"/>
      <c r="V121" s="84"/>
      <c r="W121" s="144"/>
      <c r="X121" s="122"/>
      <c r="Y121" s="63"/>
      <c r="Z121" s="84"/>
      <c r="AA121" s="232"/>
      <c r="AB121" s="233"/>
      <c r="AC121" s="234"/>
      <c r="AD121" s="235"/>
      <c r="AE121" s="232"/>
      <c r="AF121" s="233"/>
      <c r="AG121" s="234"/>
      <c r="AH121" s="235"/>
      <c r="AI121" s="232"/>
      <c r="AJ121" s="233"/>
      <c r="AK121" s="234"/>
      <c r="AL121" s="235"/>
      <c r="AM121" s="232"/>
      <c r="AN121" s="233"/>
      <c r="AO121" s="234"/>
      <c r="AP121" s="235"/>
      <c r="AQ121" s="232"/>
      <c r="AR121" s="233"/>
      <c r="AS121" s="234" t="s">
        <v>34</v>
      </c>
      <c r="AT121" s="235">
        <v>6</v>
      </c>
      <c r="AU121" s="232">
        <v>90.048436613614058</v>
      </c>
      <c r="AW121" s="283">
        <v>147.71212547196626</v>
      </c>
      <c r="AX121" s="283">
        <v>0</v>
      </c>
      <c r="AY121" s="283">
        <v>0</v>
      </c>
      <c r="AZ121" s="283">
        <v>0</v>
      </c>
      <c r="BA121" s="283">
        <v>0</v>
      </c>
      <c r="BB121" s="283">
        <v>0</v>
      </c>
      <c r="BC121" s="283">
        <v>0</v>
      </c>
      <c r="BD121" s="283">
        <v>0</v>
      </c>
      <c r="BE121" s="283">
        <v>90.048436613614058</v>
      </c>
      <c r="BF121" s="319">
        <f>COUNTIF(AW121:BE121,0)</f>
        <v>7</v>
      </c>
      <c r="BG121" s="67"/>
      <c r="BH121" s="67"/>
      <c r="BI121" s="67"/>
      <c r="BJ121" s="67"/>
      <c r="BK121" s="67"/>
    </row>
    <row r="122" spans="1:63" s="241" customFormat="1" ht="12.75" customHeight="1" x14ac:dyDescent="0.2">
      <c r="A122" s="18">
        <v>19</v>
      </c>
      <c r="B122" s="238" t="s">
        <v>22</v>
      </c>
      <c r="C122" s="60" t="s">
        <v>1115</v>
      </c>
      <c r="D122" s="19" t="s">
        <v>1116</v>
      </c>
      <c r="E122" s="61" t="s">
        <v>1117</v>
      </c>
      <c r="F122" s="62"/>
      <c r="G122" s="145"/>
      <c r="H122" s="230"/>
      <c r="I122" s="230">
        <f>O122+S122+W122+AA122+AE122+AI122+AM122+AQ122+AU122</f>
        <v>186.34993639681312</v>
      </c>
      <c r="J122" s="85">
        <f>COUNTA(M122,Q122,U122,Y122,AC122,AG122,AK122,AO122,AS122)</f>
        <v>2</v>
      </c>
      <c r="K122" s="117">
        <f>SUM(AW122:BE122)</f>
        <v>186.34993639681312</v>
      </c>
      <c r="L122" s="137"/>
      <c r="M122" s="63"/>
      <c r="N122" s="84"/>
      <c r="O122" s="144"/>
      <c r="P122" s="122"/>
      <c r="Q122" s="63"/>
      <c r="R122" s="84"/>
      <c r="S122" s="144"/>
      <c r="T122" s="122"/>
      <c r="U122" s="63"/>
      <c r="V122" s="84"/>
      <c r="W122" s="144"/>
      <c r="X122" s="122"/>
      <c r="Y122" s="63"/>
      <c r="Z122" s="84"/>
      <c r="AA122" s="232"/>
      <c r="AB122" s="233"/>
      <c r="AC122" s="234"/>
      <c r="AD122" s="235"/>
      <c r="AE122" s="232"/>
      <c r="AF122" s="233"/>
      <c r="AG122" s="234"/>
      <c r="AH122" s="235"/>
      <c r="AI122" s="232"/>
      <c r="AJ122" s="233"/>
      <c r="AK122" s="234"/>
      <c r="AL122" s="235"/>
      <c r="AM122" s="232"/>
      <c r="AN122" s="233"/>
      <c r="AO122" s="234" t="s">
        <v>34</v>
      </c>
      <c r="AP122" s="322">
        <v>3</v>
      </c>
      <c r="AQ122" s="232">
        <v>96.298436613614058</v>
      </c>
      <c r="AR122" s="233"/>
      <c r="AS122" s="234" t="s">
        <v>606</v>
      </c>
      <c r="AT122" s="235">
        <v>2</v>
      </c>
      <c r="AU122" s="232">
        <v>90.051499783199063</v>
      </c>
      <c r="AW122" s="283">
        <v>0</v>
      </c>
      <c r="AX122" s="283">
        <v>0</v>
      </c>
      <c r="AY122" s="283">
        <v>0</v>
      </c>
      <c r="AZ122" s="283">
        <v>0</v>
      </c>
      <c r="BA122" s="283">
        <v>0</v>
      </c>
      <c r="BB122" s="283">
        <v>0</v>
      </c>
      <c r="BC122" s="283">
        <v>0</v>
      </c>
      <c r="BD122" s="283">
        <v>96.298436613614058</v>
      </c>
      <c r="BE122" s="283">
        <v>90.051499783199063</v>
      </c>
      <c r="BF122" s="319">
        <f>COUNTIF(AW122:BE122,0)</f>
        <v>7</v>
      </c>
      <c r="BG122" s="67"/>
      <c r="BH122" s="67"/>
      <c r="BI122" s="67"/>
      <c r="BJ122" s="67"/>
      <c r="BK122" s="67"/>
    </row>
    <row r="123" spans="1:63" s="241" customFormat="1" ht="12.75" customHeight="1" x14ac:dyDescent="0.2">
      <c r="A123" s="18">
        <v>20</v>
      </c>
      <c r="B123" s="238" t="s">
        <v>22</v>
      </c>
      <c r="C123" s="60" t="s">
        <v>211</v>
      </c>
      <c r="D123" s="19" t="s">
        <v>147</v>
      </c>
      <c r="E123" s="61" t="s">
        <v>1111</v>
      </c>
      <c r="F123" s="62"/>
      <c r="G123" s="145">
        <f>O123+S123+W123</f>
        <v>68.319180810720866</v>
      </c>
      <c r="H123" s="230">
        <f>O123+S123+W123+AA123+AE123+AI123</f>
        <v>68.319180810720866</v>
      </c>
      <c r="I123" s="230">
        <f>O123+S123+W123+AA123+AE123+AI123+AM123+AQ123+AU123</f>
        <v>185.92218037711899</v>
      </c>
      <c r="J123" s="85">
        <f>COUNTA(M123,Q123,U123,Y123,AC123,AG123,AK123,AO123,AS123)</f>
        <v>2</v>
      </c>
      <c r="K123" s="117">
        <f>SUM(AW123:BE123)</f>
        <v>185.92218037711899</v>
      </c>
      <c r="L123" s="137"/>
      <c r="M123" s="63" t="s">
        <v>34</v>
      </c>
      <c r="N123" s="322">
        <v>5</v>
      </c>
      <c r="O123" s="144">
        <v>68.319180810720866</v>
      </c>
      <c r="P123" s="122"/>
      <c r="Q123" s="63"/>
      <c r="R123" s="84"/>
      <c r="S123" s="144"/>
      <c r="T123" s="122"/>
      <c r="U123" s="63"/>
      <c r="V123" s="84"/>
      <c r="W123" s="144"/>
      <c r="X123" s="122"/>
      <c r="Y123" s="63"/>
      <c r="Z123" s="84"/>
      <c r="AA123" s="232"/>
      <c r="AB123" s="233"/>
      <c r="AC123" s="234"/>
      <c r="AD123" s="235"/>
      <c r="AE123" s="232"/>
      <c r="AF123" s="233"/>
      <c r="AG123" s="234"/>
      <c r="AH123" s="235"/>
      <c r="AI123" s="232"/>
      <c r="AJ123" s="233"/>
      <c r="AK123" s="234"/>
      <c r="AL123" s="235"/>
      <c r="AM123" s="232"/>
      <c r="AN123" s="233"/>
      <c r="AO123" s="234" t="s">
        <v>34</v>
      </c>
      <c r="AP123" s="322">
        <v>2</v>
      </c>
      <c r="AQ123" s="232">
        <v>117.60299956639813</v>
      </c>
      <c r="AR123" s="233"/>
      <c r="AS123" s="234"/>
      <c r="AT123" s="235"/>
      <c r="AU123" s="232"/>
      <c r="AW123" s="283">
        <v>68.319180810720866</v>
      </c>
      <c r="AX123" s="283">
        <v>0</v>
      </c>
      <c r="AY123" s="283">
        <v>0</v>
      </c>
      <c r="AZ123" s="283">
        <v>0</v>
      </c>
      <c r="BA123" s="283">
        <v>0</v>
      </c>
      <c r="BB123" s="283">
        <v>0</v>
      </c>
      <c r="BC123" s="283">
        <v>0</v>
      </c>
      <c r="BD123" s="283">
        <v>117.60299956639813</v>
      </c>
      <c r="BE123" s="283">
        <v>0</v>
      </c>
      <c r="BF123" s="319">
        <f>COUNTIF(AW123:BE123,0)</f>
        <v>7</v>
      </c>
    </row>
    <row r="124" spans="1:63" s="241" customFormat="1" ht="12.75" customHeight="1" x14ac:dyDescent="0.2">
      <c r="A124" s="18">
        <v>21</v>
      </c>
      <c r="B124" s="238" t="s">
        <v>22</v>
      </c>
      <c r="C124" s="60" t="s">
        <v>594</v>
      </c>
      <c r="D124" s="19" t="s">
        <v>595</v>
      </c>
      <c r="E124" s="61" t="s">
        <v>1347</v>
      </c>
      <c r="F124" s="62"/>
      <c r="G124" s="145"/>
      <c r="H124" s="230"/>
      <c r="I124" s="230">
        <f>O124+S124+W124+AA124+AE124+AI124+AM124+AQ124+AU124</f>
        <v>160.20599913279625</v>
      </c>
      <c r="J124" s="85">
        <f>COUNTA(M124,Q124,U124,Y124,AC124,AG124,AK124,AO124,AS124)</f>
        <v>1</v>
      </c>
      <c r="K124" s="117">
        <f>SUM(AW124:BE124)</f>
        <v>160.20599913279625</v>
      </c>
      <c r="L124" s="137"/>
      <c r="M124" s="63"/>
      <c r="N124" s="84"/>
      <c r="O124" s="144"/>
      <c r="P124" s="122"/>
      <c r="Q124" s="63"/>
      <c r="R124" s="84"/>
      <c r="S124" s="144"/>
      <c r="T124" s="122"/>
      <c r="U124" s="63"/>
      <c r="V124" s="84"/>
      <c r="W124" s="144"/>
      <c r="X124" s="122"/>
      <c r="Y124" s="63"/>
      <c r="Z124" s="84"/>
      <c r="AA124" s="232"/>
      <c r="AB124" s="233"/>
      <c r="AC124" s="234"/>
      <c r="AD124" s="235"/>
      <c r="AE124" s="232"/>
      <c r="AF124" s="233"/>
      <c r="AG124" s="234"/>
      <c r="AH124" s="235"/>
      <c r="AI124" s="232"/>
      <c r="AJ124" s="233"/>
      <c r="AK124" s="234"/>
      <c r="AL124" s="235"/>
      <c r="AM124" s="232"/>
      <c r="AN124" s="233"/>
      <c r="AO124" s="234"/>
      <c r="AP124" s="235"/>
      <c r="AQ124" s="232"/>
      <c r="AR124" s="233"/>
      <c r="AS124" s="234" t="s">
        <v>33</v>
      </c>
      <c r="AT124" s="235">
        <v>1</v>
      </c>
      <c r="AU124" s="232">
        <v>160.20599913279625</v>
      </c>
      <c r="AW124" s="283">
        <v>0</v>
      </c>
      <c r="AX124" s="283">
        <v>0</v>
      </c>
      <c r="AY124" s="283">
        <v>0</v>
      </c>
      <c r="AZ124" s="283">
        <v>0</v>
      </c>
      <c r="BA124" s="283">
        <v>0</v>
      </c>
      <c r="BB124" s="283">
        <v>0</v>
      </c>
      <c r="BC124" s="283">
        <v>0</v>
      </c>
      <c r="BD124" s="283">
        <v>0</v>
      </c>
      <c r="BE124" s="283">
        <v>160.20599913279625</v>
      </c>
      <c r="BF124" s="319">
        <f>COUNTIF(AW124:BE124,0)</f>
        <v>8</v>
      </c>
      <c r="BG124" s="67"/>
      <c r="BH124" s="67"/>
      <c r="BI124" s="67"/>
      <c r="BJ124" s="67"/>
      <c r="BK124" s="67"/>
    </row>
    <row r="125" spans="1:63" s="241" customFormat="1" ht="12.75" customHeight="1" x14ac:dyDescent="0.2">
      <c r="A125" s="18">
        <v>22</v>
      </c>
      <c r="B125" s="238" t="s">
        <v>22</v>
      </c>
      <c r="C125" s="60" t="s">
        <v>501</v>
      </c>
      <c r="D125" s="19" t="s">
        <v>502</v>
      </c>
      <c r="E125" s="61" t="s">
        <v>710</v>
      </c>
      <c r="F125" s="62"/>
      <c r="G125" s="145">
        <f>O125+S125+W125</f>
        <v>101.6338405137609</v>
      </c>
      <c r="H125" s="230">
        <f>O125+S125+W125+AA125+AE125+AI125</f>
        <v>144.91261178571133</v>
      </c>
      <c r="I125" s="230">
        <f>O125+S125+W125+AA125+AE125+AI125+AM125+AQ125+AU125</f>
        <v>158.81404796572352</v>
      </c>
      <c r="J125" s="85">
        <f>COUNTA(M125,Q125,U125,Y125,AC125,AG125,AK125,AO125,AS125)</f>
        <v>3</v>
      </c>
      <c r="K125" s="323">
        <f>SUM(AW125:BE125)</f>
        <v>158.81404796572352</v>
      </c>
      <c r="L125" s="137"/>
      <c r="M125" s="63" t="s">
        <v>34</v>
      </c>
      <c r="N125" s="322">
        <v>3</v>
      </c>
      <c r="O125" s="144">
        <v>101.6338405137609</v>
      </c>
      <c r="P125" s="122"/>
      <c r="Q125" s="63"/>
      <c r="R125" s="84"/>
      <c r="S125" s="144"/>
      <c r="T125" s="122"/>
      <c r="U125" s="63"/>
      <c r="V125" s="84"/>
      <c r="W125" s="144"/>
      <c r="X125" s="122"/>
      <c r="Y125" s="63"/>
      <c r="Z125" s="84"/>
      <c r="AA125" s="232"/>
      <c r="AB125" s="233"/>
      <c r="AC125" s="234"/>
      <c r="AD125" s="235"/>
      <c r="AE125" s="232"/>
      <c r="AF125" s="233"/>
      <c r="AG125" s="234" t="s">
        <v>22</v>
      </c>
      <c r="AH125" s="235">
        <v>8</v>
      </c>
      <c r="AI125" s="232">
        <v>43.27877127195044</v>
      </c>
      <c r="AJ125" s="233"/>
      <c r="AK125" s="234"/>
      <c r="AL125" s="235"/>
      <c r="AM125" s="232"/>
      <c r="AN125" s="233"/>
      <c r="AO125" s="234"/>
      <c r="AP125" s="235"/>
      <c r="AQ125" s="232"/>
      <c r="AR125" s="233"/>
      <c r="AS125" s="234" t="s">
        <v>34</v>
      </c>
      <c r="AT125" s="235">
        <v>15</v>
      </c>
      <c r="AU125" s="232">
        <v>13.901436180012176</v>
      </c>
      <c r="AW125" s="283">
        <v>101.6338405137609</v>
      </c>
      <c r="AX125" s="283">
        <v>0</v>
      </c>
      <c r="AY125" s="283">
        <v>0</v>
      </c>
      <c r="AZ125" s="283">
        <v>0</v>
      </c>
      <c r="BA125" s="283">
        <v>0</v>
      </c>
      <c r="BB125" s="283">
        <v>43.27877127195044</v>
      </c>
      <c r="BC125" s="283">
        <v>0</v>
      </c>
      <c r="BD125" s="283">
        <v>0</v>
      </c>
      <c r="BE125" s="283">
        <v>13.901436180012176</v>
      </c>
      <c r="BF125" s="319">
        <f>COUNTIF(AW125:BE125,0)</f>
        <v>6</v>
      </c>
    </row>
    <row r="126" spans="1:63" s="241" customFormat="1" ht="12.75" customHeight="1" x14ac:dyDescent="0.2">
      <c r="A126" s="18">
        <v>23</v>
      </c>
      <c r="B126" s="238" t="s">
        <v>22</v>
      </c>
      <c r="C126" s="60" t="s">
        <v>437</v>
      </c>
      <c r="D126" s="19" t="s">
        <v>438</v>
      </c>
      <c r="E126" s="61" t="s">
        <v>439</v>
      </c>
      <c r="F126" s="62"/>
      <c r="G126" s="145"/>
      <c r="H126" s="230"/>
      <c r="I126" s="230">
        <f>O126+S126+W126+AA126+AE126+AI126+AM126+AQ126+AU126</f>
        <v>158.00259691528245</v>
      </c>
      <c r="J126" s="85">
        <f>COUNTA(M126,Q126,U126,Y126,AC126,AG126,AK126,AO126,AS126)</f>
        <v>2</v>
      </c>
      <c r="K126" s="117">
        <f>SUM(AW126:BE126)</f>
        <v>158.00259691528245</v>
      </c>
      <c r="L126" s="137"/>
      <c r="M126" s="63"/>
      <c r="N126" s="84"/>
      <c r="O126" s="144"/>
      <c r="P126" s="122"/>
      <c r="Q126" s="63"/>
      <c r="R126" s="84"/>
      <c r="S126" s="144"/>
      <c r="T126" s="122"/>
      <c r="U126" s="63"/>
      <c r="V126" s="84"/>
      <c r="W126" s="144"/>
      <c r="X126" s="122"/>
      <c r="Y126" s="63"/>
      <c r="Z126" s="84"/>
      <c r="AA126" s="232"/>
      <c r="AB126" s="233"/>
      <c r="AC126" s="234"/>
      <c r="AD126" s="235"/>
      <c r="AE126" s="232"/>
      <c r="AF126" s="233"/>
      <c r="AG126" s="234"/>
      <c r="AH126" s="235"/>
      <c r="AI126" s="232"/>
      <c r="AJ126" s="233"/>
      <c r="AK126" s="234"/>
      <c r="AL126" s="235"/>
      <c r="AM126" s="232"/>
      <c r="AN126" s="233"/>
      <c r="AO126" s="234" t="s">
        <v>34</v>
      </c>
      <c r="AP126" s="322">
        <v>7</v>
      </c>
      <c r="AQ126" s="232">
        <v>27.899597348884335</v>
      </c>
      <c r="AR126" s="233"/>
      <c r="AS126" s="234" t="s">
        <v>606</v>
      </c>
      <c r="AT126" s="235">
        <v>1</v>
      </c>
      <c r="AU126" s="232">
        <v>130.10299956639813</v>
      </c>
      <c r="AW126" s="283">
        <v>0</v>
      </c>
      <c r="AX126" s="283">
        <v>0</v>
      </c>
      <c r="AY126" s="283">
        <v>0</v>
      </c>
      <c r="AZ126" s="283">
        <v>0</v>
      </c>
      <c r="BA126" s="283">
        <v>0</v>
      </c>
      <c r="BB126" s="283">
        <v>0</v>
      </c>
      <c r="BC126" s="283">
        <v>0</v>
      </c>
      <c r="BD126" s="283">
        <v>27.899597348884335</v>
      </c>
      <c r="BE126" s="283">
        <v>130.10299956639813</v>
      </c>
      <c r="BF126" s="319">
        <f>COUNTIF(AW126:BE126,0)</f>
        <v>7</v>
      </c>
      <c r="BG126" s="67"/>
      <c r="BH126" s="67"/>
      <c r="BI126" s="67"/>
      <c r="BJ126" s="67"/>
      <c r="BK126" s="67"/>
    </row>
    <row r="127" spans="1:63" s="241" customFormat="1" ht="12.75" customHeight="1" x14ac:dyDescent="0.2">
      <c r="A127" s="18">
        <v>24</v>
      </c>
      <c r="B127" s="238" t="s">
        <v>22</v>
      </c>
      <c r="C127" s="60" t="s">
        <v>1124</v>
      </c>
      <c r="D127" s="19" t="s">
        <v>1125</v>
      </c>
      <c r="E127" s="61" t="s">
        <v>1126</v>
      </c>
      <c r="F127" s="62"/>
      <c r="G127" s="145"/>
      <c r="H127" s="230"/>
      <c r="I127" s="230">
        <f>O127+S127+W127+AA127+AE127+AI127+AM127+AQ127+AU127</f>
        <v>140.65709626487961</v>
      </c>
      <c r="J127" s="85">
        <f>COUNTA(M127,Q127,U127,Y127,AC127,AG127,AK127,AO127,AS127)</f>
        <v>2</v>
      </c>
      <c r="K127" s="117">
        <f>SUM(AW127:BE127)</f>
        <v>140.65709626487961</v>
      </c>
      <c r="L127" s="137"/>
      <c r="M127" s="63"/>
      <c r="N127" s="84"/>
      <c r="O127" s="144"/>
      <c r="P127" s="122"/>
      <c r="Q127" s="63"/>
      <c r="R127" s="84"/>
      <c r="S127" s="144"/>
      <c r="T127" s="122"/>
      <c r="U127" s="63"/>
      <c r="V127" s="84"/>
      <c r="W127" s="144"/>
      <c r="X127" s="122"/>
      <c r="Y127" s="63"/>
      <c r="Z127" s="84"/>
      <c r="AA127" s="232"/>
      <c r="AB127" s="233"/>
      <c r="AC127" s="234"/>
      <c r="AD127" s="235"/>
      <c r="AE127" s="232"/>
      <c r="AF127" s="233"/>
      <c r="AG127" s="234"/>
      <c r="AH127" s="235"/>
      <c r="AI127" s="232"/>
      <c r="AJ127" s="233"/>
      <c r="AK127" s="234"/>
      <c r="AL127" s="235"/>
      <c r="AM127" s="232"/>
      <c r="AN127" s="233"/>
      <c r="AO127" s="234" t="s">
        <v>34</v>
      </c>
      <c r="AP127" s="322">
        <v>5</v>
      </c>
      <c r="AQ127" s="232">
        <v>60.205999132796236</v>
      </c>
      <c r="AR127" s="233"/>
      <c r="AS127" s="234" t="s">
        <v>34</v>
      </c>
      <c r="AT127" s="235">
        <v>7</v>
      </c>
      <c r="AU127" s="232">
        <v>80.45109713208339</v>
      </c>
      <c r="AW127" s="283">
        <v>0</v>
      </c>
      <c r="AX127" s="283">
        <v>0</v>
      </c>
      <c r="AY127" s="283">
        <v>0</v>
      </c>
      <c r="AZ127" s="283">
        <v>0</v>
      </c>
      <c r="BA127" s="283">
        <v>0</v>
      </c>
      <c r="BB127" s="283">
        <v>0</v>
      </c>
      <c r="BC127" s="283">
        <v>0</v>
      </c>
      <c r="BD127" s="283">
        <v>60.205999132796236</v>
      </c>
      <c r="BE127" s="283">
        <v>80.45109713208339</v>
      </c>
      <c r="BF127" s="319">
        <f>COUNTIF(AW127:BE127,0)</f>
        <v>7</v>
      </c>
      <c r="BG127" s="67"/>
      <c r="BH127" s="67"/>
      <c r="BI127" s="67"/>
      <c r="BJ127" s="67"/>
      <c r="BK127" s="67"/>
    </row>
    <row r="128" spans="1:63" s="241" customFormat="1" ht="12.75" customHeight="1" x14ac:dyDescent="0.2">
      <c r="A128" s="18">
        <v>25</v>
      </c>
      <c r="B128" s="238" t="s">
        <v>22</v>
      </c>
      <c r="C128" s="60" t="s">
        <v>1452</v>
      </c>
      <c r="D128" s="19" t="s">
        <v>1453</v>
      </c>
      <c r="E128" s="61" t="s">
        <v>1454</v>
      </c>
      <c r="F128" s="62"/>
      <c r="G128" s="145"/>
      <c r="H128" s="230"/>
      <c r="I128" s="230">
        <f>O128+S128+W128+AA128+AE128+AI128+AM128+AQ128+AU128</f>
        <v>138.90449934959719</v>
      </c>
      <c r="J128" s="85">
        <f>COUNTA(M128,Q128,U128,Y128,AC128,AG128,AK128,AO128,AS128)</f>
        <v>1</v>
      </c>
      <c r="K128" s="117">
        <f>SUM(AW128:BE128)</f>
        <v>138.90449934959719</v>
      </c>
      <c r="L128" s="137"/>
      <c r="M128" s="63"/>
      <c r="N128" s="84"/>
      <c r="O128" s="144"/>
      <c r="P128" s="122"/>
      <c r="Q128" s="63"/>
      <c r="R128" s="84"/>
      <c r="S128" s="144"/>
      <c r="T128" s="122"/>
      <c r="U128" s="63"/>
      <c r="V128" s="84"/>
      <c r="W128" s="144"/>
      <c r="X128" s="122"/>
      <c r="Y128" s="63"/>
      <c r="Z128" s="84"/>
      <c r="AA128" s="232"/>
      <c r="AB128" s="233"/>
      <c r="AC128" s="234"/>
      <c r="AD128" s="235"/>
      <c r="AE128" s="232"/>
      <c r="AF128" s="233"/>
      <c r="AG128" s="234"/>
      <c r="AH128" s="235"/>
      <c r="AI128" s="232"/>
      <c r="AJ128" s="233"/>
      <c r="AK128" s="234"/>
      <c r="AL128" s="235"/>
      <c r="AM128" s="232"/>
      <c r="AN128" s="233"/>
      <c r="AO128" s="234"/>
      <c r="AP128" s="235"/>
      <c r="AQ128" s="232"/>
      <c r="AR128" s="233"/>
      <c r="AS128" s="234" t="s">
        <v>34</v>
      </c>
      <c r="AT128" s="235">
        <v>2</v>
      </c>
      <c r="AU128" s="232">
        <v>138.90449934959719</v>
      </c>
      <c r="AW128" s="283">
        <v>0</v>
      </c>
      <c r="AX128" s="283">
        <v>0</v>
      </c>
      <c r="AY128" s="283">
        <v>0</v>
      </c>
      <c r="AZ128" s="283">
        <v>0</v>
      </c>
      <c r="BA128" s="283">
        <v>0</v>
      </c>
      <c r="BB128" s="283">
        <v>0</v>
      </c>
      <c r="BC128" s="283">
        <v>0</v>
      </c>
      <c r="BD128" s="283">
        <v>0</v>
      </c>
      <c r="BE128" s="283">
        <v>138.90449934959719</v>
      </c>
      <c r="BF128" s="319">
        <f>COUNTIF(AW128:BE128,0)</f>
        <v>8</v>
      </c>
    </row>
    <row r="129" spans="1:63" s="241" customFormat="1" ht="12.75" customHeight="1" x14ac:dyDescent="0.2">
      <c r="A129" s="18">
        <v>26</v>
      </c>
      <c r="B129" s="238" t="s">
        <v>22</v>
      </c>
      <c r="C129" s="60" t="s">
        <v>127</v>
      </c>
      <c r="D129" s="19" t="s">
        <v>579</v>
      </c>
      <c r="E129" s="61" t="s">
        <v>580</v>
      </c>
      <c r="F129" s="62"/>
      <c r="G129" s="145">
        <f>O129+S129+W129</f>
        <v>0</v>
      </c>
      <c r="H129" s="230">
        <f>O129+S129+W129+AA129+AE129+AI129</f>
        <v>0</v>
      </c>
      <c r="I129" s="230">
        <f>O129+S129+W129+AA129+AE129+AI129+AM129+AQ129+AU129</f>
        <v>123.85606273598313</v>
      </c>
      <c r="J129" s="85">
        <f>COUNTA(M129,Q129,U129,Y129,AC129,AG129,AK129,AO129,AS129)</f>
        <v>1</v>
      </c>
      <c r="K129" s="117">
        <f>SUM(AW129:BE129)</f>
        <v>123.85606273598313</v>
      </c>
      <c r="L129" s="137"/>
      <c r="M129" s="63"/>
      <c r="N129" s="84"/>
      <c r="O129" s="144"/>
      <c r="P129" s="122"/>
      <c r="Q129" s="63"/>
      <c r="R129" s="84"/>
      <c r="S129" s="144"/>
      <c r="T129" s="122"/>
      <c r="U129" s="63"/>
      <c r="V129" s="84"/>
      <c r="W129" s="144"/>
      <c r="X129" s="122"/>
      <c r="Y129" s="63"/>
      <c r="Z129" s="84"/>
      <c r="AA129" s="232"/>
      <c r="AB129" s="233"/>
      <c r="AC129" s="234"/>
      <c r="AD129" s="235"/>
      <c r="AE129" s="232"/>
      <c r="AF129" s="233"/>
      <c r="AG129" s="234"/>
      <c r="AH129" s="235"/>
      <c r="AI129" s="232"/>
      <c r="AJ129" s="233"/>
      <c r="AK129" s="234" t="s">
        <v>966</v>
      </c>
      <c r="AL129" s="322">
        <v>1</v>
      </c>
      <c r="AM129" s="232">
        <v>123.85606273598313</v>
      </c>
      <c r="AN129" s="233"/>
      <c r="AO129" s="234"/>
      <c r="AP129" s="235"/>
      <c r="AQ129" s="232"/>
      <c r="AR129" s="233"/>
      <c r="AS129" s="234"/>
      <c r="AT129" s="235"/>
      <c r="AU129" s="232"/>
      <c r="AW129" s="283">
        <v>0</v>
      </c>
      <c r="AX129" s="283">
        <v>0</v>
      </c>
      <c r="AY129" s="283">
        <v>0</v>
      </c>
      <c r="AZ129" s="283">
        <v>0</v>
      </c>
      <c r="BA129" s="283">
        <v>0</v>
      </c>
      <c r="BB129" s="283">
        <v>0</v>
      </c>
      <c r="BC129" s="283">
        <v>123.85606273598313</v>
      </c>
      <c r="BD129" s="283">
        <v>0</v>
      </c>
      <c r="BE129" s="283">
        <v>0</v>
      </c>
      <c r="BF129" s="319">
        <f>COUNTIF(AW129:BE129,0)</f>
        <v>8</v>
      </c>
    </row>
    <row r="130" spans="1:63" s="241" customFormat="1" ht="12.75" customHeight="1" x14ac:dyDescent="0.2">
      <c r="A130" s="18">
        <v>27</v>
      </c>
      <c r="B130" s="238" t="s">
        <v>22</v>
      </c>
      <c r="C130" s="60" t="s">
        <v>640</v>
      </c>
      <c r="D130" s="19" t="s">
        <v>641</v>
      </c>
      <c r="E130" s="61" t="s">
        <v>642</v>
      </c>
      <c r="F130" s="62"/>
      <c r="G130" s="145"/>
      <c r="H130" s="230"/>
      <c r="I130" s="230">
        <f>O130+S130+W130+AA130+AE130+AI130+AM130+AQ130+AU130</f>
        <v>123.84993639681312</v>
      </c>
      <c r="J130" s="85">
        <f>COUNTA(M130,Q130,U130,Y130,AC130,AG130,AK130,AO130,AS130)</f>
        <v>1</v>
      </c>
      <c r="K130" s="117">
        <f>SUM(AW130:BE130)</f>
        <v>123.84993639681312</v>
      </c>
      <c r="L130" s="137"/>
      <c r="M130" s="63"/>
      <c r="N130" s="84"/>
      <c r="O130" s="144"/>
      <c r="P130" s="122"/>
      <c r="Q130" s="63"/>
      <c r="R130" s="84"/>
      <c r="S130" s="144"/>
      <c r="T130" s="122"/>
      <c r="U130" s="63"/>
      <c r="V130" s="84"/>
      <c r="W130" s="144"/>
      <c r="X130" s="122"/>
      <c r="Y130" s="63"/>
      <c r="Z130" s="84"/>
      <c r="AA130" s="232"/>
      <c r="AB130" s="233"/>
      <c r="AC130" s="234"/>
      <c r="AD130" s="235"/>
      <c r="AE130" s="232"/>
      <c r="AF130" s="233"/>
      <c r="AG130" s="234"/>
      <c r="AH130" s="235"/>
      <c r="AI130" s="232"/>
      <c r="AJ130" s="233"/>
      <c r="AK130" s="234"/>
      <c r="AL130" s="235"/>
      <c r="AM130" s="232"/>
      <c r="AN130" s="233"/>
      <c r="AO130" s="234"/>
      <c r="AP130" s="235"/>
      <c r="AQ130" s="232"/>
      <c r="AR130" s="233"/>
      <c r="AS130" s="234" t="s">
        <v>34</v>
      </c>
      <c r="AT130" s="235">
        <v>3</v>
      </c>
      <c r="AU130" s="232">
        <v>123.84993639681312</v>
      </c>
      <c r="AW130" s="283">
        <v>0</v>
      </c>
      <c r="AX130" s="283">
        <v>0</v>
      </c>
      <c r="AY130" s="283">
        <v>0</v>
      </c>
      <c r="AZ130" s="283">
        <v>0</v>
      </c>
      <c r="BA130" s="283">
        <v>0</v>
      </c>
      <c r="BB130" s="283">
        <v>0</v>
      </c>
      <c r="BC130" s="283">
        <v>0</v>
      </c>
      <c r="BD130" s="283">
        <v>0</v>
      </c>
      <c r="BE130" s="283">
        <v>123.84993639681312</v>
      </c>
      <c r="BF130" s="319">
        <f>COUNTIF(AW130:BE130,0)</f>
        <v>8</v>
      </c>
      <c r="BG130" s="67"/>
      <c r="BH130" s="67"/>
      <c r="BI130" s="67"/>
      <c r="BJ130" s="67"/>
      <c r="BK130" s="67"/>
    </row>
    <row r="131" spans="1:63" s="241" customFormat="1" ht="12.75" customHeight="1" x14ac:dyDescent="0.2">
      <c r="A131" s="18">
        <v>28</v>
      </c>
      <c r="B131" s="238" t="s">
        <v>22</v>
      </c>
      <c r="C131" s="60">
        <v>21</v>
      </c>
      <c r="D131" s="19" t="s">
        <v>482</v>
      </c>
      <c r="E131" s="61" t="s">
        <v>916</v>
      </c>
      <c r="F131" s="62"/>
      <c r="G131" s="145">
        <f>O131+S131+W131</f>
        <v>0</v>
      </c>
      <c r="H131" s="230">
        <f>O131+S131+W131+AA131+AE131+AI131</f>
        <v>110.03175334010996</v>
      </c>
      <c r="I131" s="230">
        <f>O131+S131+W131+AA131+AE131+AI131+AM131+AQ131+AU131</f>
        <v>110.03175334010996</v>
      </c>
      <c r="J131" s="85">
        <f>COUNTA(M131,Q131,U131,Y131,AC131,AG131,AK131,AO131,AS131)</f>
        <v>1</v>
      </c>
      <c r="K131" s="117">
        <f>SUM(AW131:BE131)</f>
        <v>110.03175334010996</v>
      </c>
      <c r="L131" s="137"/>
      <c r="M131" s="63"/>
      <c r="N131" s="84"/>
      <c r="O131" s="144"/>
      <c r="P131" s="122"/>
      <c r="Q131" s="63"/>
      <c r="R131" s="84"/>
      <c r="S131" s="144"/>
      <c r="T131" s="122"/>
      <c r="U131" s="63"/>
      <c r="V131" s="84"/>
      <c r="W131" s="144"/>
      <c r="X131" s="122"/>
      <c r="Y131" s="63"/>
      <c r="Z131" s="84"/>
      <c r="AA131" s="232"/>
      <c r="AB131" s="233"/>
      <c r="AC131" s="234"/>
      <c r="AD131" s="235"/>
      <c r="AE131" s="232"/>
      <c r="AF131" s="233"/>
      <c r="AG131" s="234" t="s">
        <v>22</v>
      </c>
      <c r="AH131" s="235">
        <v>3</v>
      </c>
      <c r="AI131" s="232">
        <v>110.03175334010996</v>
      </c>
      <c r="AJ131" s="233"/>
      <c r="AK131" s="234"/>
      <c r="AL131" s="235"/>
      <c r="AM131" s="232"/>
      <c r="AN131" s="233"/>
      <c r="AO131" s="234"/>
      <c r="AP131" s="235"/>
      <c r="AQ131" s="232"/>
      <c r="AR131" s="233"/>
      <c r="AS131" s="234"/>
      <c r="AT131" s="235"/>
      <c r="AU131" s="232"/>
      <c r="AW131" s="283">
        <v>0</v>
      </c>
      <c r="AX131" s="283">
        <v>0</v>
      </c>
      <c r="AY131" s="283">
        <v>0</v>
      </c>
      <c r="AZ131" s="283">
        <v>0</v>
      </c>
      <c r="BA131" s="283">
        <v>0</v>
      </c>
      <c r="BB131" s="283">
        <v>110.03175334010996</v>
      </c>
      <c r="BC131" s="283">
        <v>0</v>
      </c>
      <c r="BD131" s="283">
        <v>0</v>
      </c>
      <c r="BE131" s="283">
        <v>0</v>
      </c>
      <c r="BF131" s="319">
        <f>COUNTIF(AW131:BE131,0)</f>
        <v>8</v>
      </c>
    </row>
    <row r="132" spans="1:63" s="241" customFormat="1" ht="12.75" customHeight="1" x14ac:dyDescent="0.2">
      <c r="A132" s="18">
        <v>29</v>
      </c>
      <c r="B132" s="238" t="s">
        <v>22</v>
      </c>
      <c r="C132" s="60">
        <v>50</v>
      </c>
      <c r="D132" s="19" t="s">
        <v>855</v>
      </c>
      <c r="E132" s="61" t="s">
        <v>1101</v>
      </c>
      <c r="F132" s="62"/>
      <c r="G132" s="145">
        <f>O132+S132+W132</f>
        <v>0</v>
      </c>
      <c r="H132" s="230">
        <f>O132+S132+W132+AA132+AE132+AI132</f>
        <v>61.092437480817821</v>
      </c>
      <c r="I132" s="230">
        <f>O132+S132+W132+AA132+AE132+AI132+AM132+AQ132+AU132</f>
        <v>109.15736370940888</v>
      </c>
      <c r="J132" s="85">
        <f>COUNTA(M132,Q132,U132,Y132,AC132,AG132,AK132,AO132,AS132)</f>
        <v>3</v>
      </c>
      <c r="K132" s="323">
        <f>SUM(AW132:BE132)</f>
        <v>109.15736370940888</v>
      </c>
      <c r="L132" s="137"/>
      <c r="M132" s="63"/>
      <c r="N132" s="84"/>
      <c r="O132" s="144"/>
      <c r="P132" s="122"/>
      <c r="Q132" s="63"/>
      <c r="R132" s="84"/>
      <c r="S132" s="144"/>
      <c r="T132" s="122"/>
      <c r="U132" s="63"/>
      <c r="V132" s="84"/>
      <c r="W132" s="144"/>
      <c r="X132" s="122"/>
      <c r="Y132" s="63"/>
      <c r="Z132" s="84"/>
      <c r="AA132" s="232"/>
      <c r="AB132" s="233"/>
      <c r="AC132" s="234" t="s">
        <v>22</v>
      </c>
      <c r="AD132" s="235">
        <v>6</v>
      </c>
      <c r="AE132" s="232">
        <v>61.092437480817821</v>
      </c>
      <c r="AF132" s="233"/>
      <c r="AG132" s="234"/>
      <c r="AH132" s="235"/>
      <c r="AI132" s="232"/>
      <c r="AJ132" s="233"/>
      <c r="AK132" s="234"/>
      <c r="AL132" s="235"/>
      <c r="AM132" s="232"/>
      <c r="AN132" s="233"/>
      <c r="AO132" s="234" t="s">
        <v>33</v>
      </c>
      <c r="AP132" s="322">
        <v>11</v>
      </c>
      <c r="AQ132" s="232">
        <v>18.556094711136652</v>
      </c>
      <c r="AR132" s="233"/>
      <c r="AS132" s="234" t="s">
        <v>33</v>
      </c>
      <c r="AT132" s="235">
        <v>13</v>
      </c>
      <c r="AU132" s="232">
        <v>29.508831517454404</v>
      </c>
      <c r="AW132" s="283">
        <v>0</v>
      </c>
      <c r="AX132" s="283">
        <v>0</v>
      </c>
      <c r="AY132" s="283">
        <v>0</v>
      </c>
      <c r="AZ132" s="283">
        <v>0</v>
      </c>
      <c r="BA132" s="283">
        <v>61.092437480817821</v>
      </c>
      <c r="BB132" s="283">
        <v>0</v>
      </c>
      <c r="BC132" s="283">
        <v>0</v>
      </c>
      <c r="BD132" s="283">
        <v>18.556094711136652</v>
      </c>
      <c r="BE132" s="283">
        <v>29.508831517454404</v>
      </c>
      <c r="BF132" s="319">
        <f>COUNTIF(AW132:BE132,0)</f>
        <v>6</v>
      </c>
    </row>
    <row r="133" spans="1:63" s="241" customFormat="1" ht="12.75" customHeight="1" x14ac:dyDescent="0.2">
      <c r="A133" s="18">
        <v>30</v>
      </c>
      <c r="B133" s="238" t="s">
        <v>22</v>
      </c>
      <c r="C133" s="60" t="s">
        <v>142</v>
      </c>
      <c r="D133" s="19" t="s">
        <v>88</v>
      </c>
      <c r="E133" s="61" t="s">
        <v>695</v>
      </c>
      <c r="F133" s="62"/>
      <c r="G133" s="145">
        <f>O133+S133+W133</f>
        <v>31.630236058672281</v>
      </c>
      <c r="H133" s="230">
        <f>O133+S133+W133+AA133+AE133+AI133</f>
        <v>99.337762342855896</v>
      </c>
      <c r="I133" s="230">
        <f>O133+S133+W133+AA133+AE133+AI133+AM133+AQ133+AU133</f>
        <v>99.337762342855896</v>
      </c>
      <c r="J133" s="85">
        <f>COUNTA(M133,Q133,U133,Y133,AC133,AG133,AK133,AO133,AS133)</f>
        <v>2</v>
      </c>
      <c r="K133" s="117">
        <f>SUM(AW133:BE133)</f>
        <v>99.337762342855896</v>
      </c>
      <c r="L133" s="137"/>
      <c r="M133" s="63" t="s">
        <v>33</v>
      </c>
      <c r="N133" s="322">
        <v>9</v>
      </c>
      <c r="O133" s="144">
        <v>31.630236058672281</v>
      </c>
      <c r="P133" s="122"/>
      <c r="Q133" s="63"/>
      <c r="R133" s="84"/>
      <c r="S133" s="144"/>
      <c r="T133" s="122"/>
      <c r="U133" s="63"/>
      <c r="V133" s="84"/>
      <c r="W133" s="144"/>
      <c r="X133" s="122"/>
      <c r="Y133" s="63"/>
      <c r="Z133" s="84"/>
      <c r="AA133" s="232"/>
      <c r="AB133" s="233"/>
      <c r="AC133" s="234"/>
      <c r="AD133" s="235"/>
      <c r="AE133" s="232"/>
      <c r="AF133" s="233"/>
      <c r="AG133" s="234" t="s">
        <v>22</v>
      </c>
      <c r="AH133" s="235">
        <v>6</v>
      </c>
      <c r="AI133" s="232">
        <v>67.707526284183615</v>
      </c>
      <c r="AJ133" s="233"/>
      <c r="AK133" s="234"/>
      <c r="AL133" s="235"/>
      <c r="AM133" s="232"/>
      <c r="AN133" s="233"/>
      <c r="AO133" s="234"/>
      <c r="AP133" s="235"/>
      <c r="AQ133" s="232"/>
      <c r="AR133" s="233"/>
      <c r="AS133" s="234"/>
      <c r="AT133" s="235"/>
      <c r="AU133" s="232"/>
      <c r="AW133" s="283">
        <v>31.630236058672281</v>
      </c>
      <c r="AX133" s="283">
        <v>0</v>
      </c>
      <c r="AY133" s="283">
        <v>0</v>
      </c>
      <c r="AZ133" s="283">
        <v>0</v>
      </c>
      <c r="BA133" s="283">
        <v>0</v>
      </c>
      <c r="BB133" s="283">
        <v>67.707526284183615</v>
      </c>
      <c r="BC133" s="283">
        <v>0</v>
      </c>
      <c r="BD133" s="283">
        <v>0</v>
      </c>
      <c r="BE133" s="283">
        <v>0</v>
      </c>
      <c r="BF133" s="319">
        <f>COUNTIF(AW133:BE133,0)</f>
        <v>7</v>
      </c>
      <c r="BG133" s="67"/>
      <c r="BH133" s="67"/>
      <c r="BI133" s="67"/>
      <c r="BJ133" s="67"/>
      <c r="BK133" s="67"/>
    </row>
    <row r="134" spans="1:63" s="241" customFormat="1" ht="12.75" customHeight="1" x14ac:dyDescent="0.2">
      <c r="A134" s="18">
        <v>31</v>
      </c>
      <c r="B134" s="238" t="s">
        <v>22</v>
      </c>
      <c r="C134" s="60" t="s">
        <v>917</v>
      </c>
      <c r="D134" s="19" t="s">
        <v>918</v>
      </c>
      <c r="E134" s="61" t="s">
        <v>920</v>
      </c>
      <c r="F134" s="62"/>
      <c r="G134" s="145">
        <f>O134+S134+W134</f>
        <v>0</v>
      </c>
      <c r="H134" s="230">
        <f>O134+S134+W134+AA134+AE134+AI134</f>
        <v>94.693907418785869</v>
      </c>
      <c r="I134" s="230">
        <f>O134+S134+W134+AA134+AE134+AI134+AM134+AQ134+AU134</f>
        <v>94.693907418785869</v>
      </c>
      <c r="J134" s="85">
        <f>COUNTA(M134,Q134,U134,Y134,AC134,AG134,AK134,AO134,AS134)</f>
        <v>1</v>
      </c>
      <c r="K134" s="117">
        <f>SUM(AW134:BE134)</f>
        <v>94.693907418785869</v>
      </c>
      <c r="L134" s="137"/>
      <c r="M134" s="63"/>
      <c r="N134" s="84"/>
      <c r="O134" s="144"/>
      <c r="P134" s="122"/>
      <c r="Q134" s="63"/>
      <c r="R134" s="84"/>
      <c r="S134" s="144"/>
      <c r="T134" s="122"/>
      <c r="U134" s="63"/>
      <c r="V134" s="84"/>
      <c r="W134" s="144"/>
      <c r="X134" s="122"/>
      <c r="Y134" s="63"/>
      <c r="Z134" s="84"/>
      <c r="AA134" s="232"/>
      <c r="AB134" s="233"/>
      <c r="AC134" s="234"/>
      <c r="AD134" s="235"/>
      <c r="AE134" s="232"/>
      <c r="AF134" s="233"/>
      <c r="AG134" s="234" t="s">
        <v>22</v>
      </c>
      <c r="AH134" s="235">
        <v>4</v>
      </c>
      <c r="AI134" s="232">
        <v>94.693907418785869</v>
      </c>
      <c r="AJ134" s="233"/>
      <c r="AK134" s="234"/>
      <c r="AL134" s="235"/>
      <c r="AM134" s="232"/>
      <c r="AN134" s="233"/>
      <c r="AO134" s="234"/>
      <c r="AP134" s="235"/>
      <c r="AQ134" s="232"/>
      <c r="AR134" s="233"/>
      <c r="AS134" s="234"/>
      <c r="AT134" s="235"/>
      <c r="AU134" s="232"/>
      <c r="AW134" s="283">
        <v>0</v>
      </c>
      <c r="AX134" s="283">
        <v>0</v>
      </c>
      <c r="AY134" s="283">
        <v>0</v>
      </c>
      <c r="AZ134" s="283">
        <v>0</v>
      </c>
      <c r="BA134" s="283">
        <v>0</v>
      </c>
      <c r="BB134" s="283">
        <v>94.693907418785869</v>
      </c>
      <c r="BC134" s="283">
        <v>0</v>
      </c>
      <c r="BD134" s="283">
        <v>0</v>
      </c>
      <c r="BE134" s="283">
        <v>0</v>
      </c>
      <c r="BF134" s="319">
        <f>COUNTIF(AW134:BE134,0)</f>
        <v>8</v>
      </c>
      <c r="BG134" s="67"/>
      <c r="BH134" s="67"/>
      <c r="BI134" s="67"/>
      <c r="BJ134" s="67"/>
      <c r="BK134" s="67"/>
    </row>
    <row r="135" spans="1:63" s="241" customFormat="1" ht="12.75" customHeight="1" x14ac:dyDescent="0.2">
      <c r="A135" s="18">
        <v>32</v>
      </c>
      <c r="B135" s="238" t="s">
        <v>22</v>
      </c>
      <c r="C135" s="60" t="s">
        <v>740</v>
      </c>
      <c r="D135" s="19" t="s">
        <v>659</v>
      </c>
      <c r="E135" s="61" t="s">
        <v>741</v>
      </c>
      <c r="F135" s="62"/>
      <c r="G135" s="145">
        <f>O135+S135+W135</f>
        <v>89.827410693301147</v>
      </c>
      <c r="H135" s="230">
        <f>O135+S135+W135+AA135+AE135+AI135</f>
        <v>89.827410693301147</v>
      </c>
      <c r="I135" s="230">
        <f>O135+S135+W135+AA135+AE135+AI135+AM135+AQ135+AU135</f>
        <v>89.827410693301147</v>
      </c>
      <c r="J135" s="85">
        <f>COUNTA(M135,Q135,U135,Y135,AC135,AG135,AK135,AO135,AS135)</f>
        <v>1</v>
      </c>
      <c r="K135" s="117">
        <f>SUM(AW135:BE135)</f>
        <v>89.827410693301147</v>
      </c>
      <c r="L135" s="137"/>
      <c r="M135" s="63"/>
      <c r="N135" s="84"/>
      <c r="O135" s="144"/>
      <c r="P135" s="122"/>
      <c r="Q135" s="63" t="s">
        <v>737</v>
      </c>
      <c r="R135" s="322">
        <v>3</v>
      </c>
      <c r="S135" s="144">
        <v>89.827410693301147</v>
      </c>
      <c r="T135" s="122"/>
      <c r="U135" s="63"/>
      <c r="V135" s="84"/>
      <c r="W135" s="144"/>
      <c r="X135" s="122"/>
      <c r="Y135" s="63"/>
      <c r="Z135" s="84"/>
      <c r="AA135" s="232"/>
      <c r="AB135" s="233"/>
      <c r="AC135" s="234"/>
      <c r="AD135" s="235"/>
      <c r="AE135" s="232"/>
      <c r="AF135" s="233"/>
      <c r="AG135" s="234"/>
      <c r="AH135" s="235"/>
      <c r="AI135" s="232"/>
      <c r="AJ135" s="233"/>
      <c r="AK135" s="234"/>
      <c r="AL135" s="235"/>
      <c r="AM135" s="232"/>
      <c r="AN135" s="233"/>
      <c r="AO135" s="234"/>
      <c r="AP135" s="235"/>
      <c r="AQ135" s="232"/>
      <c r="AR135" s="233"/>
      <c r="AS135" s="234"/>
      <c r="AT135" s="235"/>
      <c r="AU135" s="232"/>
      <c r="AW135" s="283">
        <v>0</v>
      </c>
      <c r="AX135" s="283">
        <v>89.827410693301147</v>
      </c>
      <c r="AY135" s="283">
        <v>0</v>
      </c>
      <c r="AZ135" s="283">
        <v>0</v>
      </c>
      <c r="BA135" s="283">
        <v>0</v>
      </c>
      <c r="BB135" s="283">
        <v>0</v>
      </c>
      <c r="BC135" s="283">
        <v>0</v>
      </c>
      <c r="BD135" s="283">
        <v>0</v>
      </c>
      <c r="BE135" s="283">
        <v>0</v>
      </c>
      <c r="BF135" s="319">
        <f>COUNTIF(AW135:BE135,0)</f>
        <v>8</v>
      </c>
    </row>
    <row r="136" spans="1:63" s="241" customFormat="1" ht="12.75" customHeight="1" x14ac:dyDescent="0.2">
      <c r="A136" s="18">
        <v>33</v>
      </c>
      <c r="B136" s="238" t="s">
        <v>22</v>
      </c>
      <c r="C136" s="60" t="s">
        <v>107</v>
      </c>
      <c r="D136" s="19" t="s">
        <v>986</v>
      </c>
      <c r="E136" s="61"/>
      <c r="F136" s="62"/>
      <c r="G136" s="145">
        <f>O136+S136+W136</f>
        <v>0</v>
      </c>
      <c r="H136" s="230">
        <f>O136+S136+W136+AA136+AE136+AI136</f>
        <v>0</v>
      </c>
      <c r="I136" s="230">
        <f>O136+S136+W136+AA136+AE136+AI136+AM136+AQ136+AU136</f>
        <v>75.471229619450725</v>
      </c>
      <c r="J136" s="85">
        <f>COUNTA(M136,Q136,U136,Y136,AC136,AG136,AK136,AO136,AS136)</f>
        <v>1</v>
      </c>
      <c r="K136" s="117">
        <f>SUM(AW136:BE136)</f>
        <v>75.471229619450725</v>
      </c>
      <c r="L136" s="137"/>
      <c r="M136" s="63"/>
      <c r="N136" s="84"/>
      <c r="O136" s="144"/>
      <c r="P136" s="122"/>
      <c r="Q136" s="63"/>
      <c r="R136" s="84"/>
      <c r="S136" s="144"/>
      <c r="T136" s="122"/>
      <c r="U136" s="63"/>
      <c r="V136" s="84"/>
      <c r="W136" s="144"/>
      <c r="X136" s="122"/>
      <c r="Y136" s="63"/>
      <c r="Z136" s="84"/>
      <c r="AA136" s="232"/>
      <c r="AB136" s="233"/>
      <c r="AC136" s="234"/>
      <c r="AD136" s="235"/>
      <c r="AE136" s="232"/>
      <c r="AF136" s="233"/>
      <c r="AG136" s="234"/>
      <c r="AH136" s="235"/>
      <c r="AI136" s="232"/>
      <c r="AJ136" s="233"/>
      <c r="AK136" s="234" t="s">
        <v>943</v>
      </c>
      <c r="AL136" s="322">
        <v>2</v>
      </c>
      <c r="AM136" s="232">
        <v>75.471229619450725</v>
      </c>
      <c r="AN136" s="233"/>
      <c r="AO136" s="234"/>
      <c r="AP136" s="235"/>
      <c r="AQ136" s="232"/>
      <c r="AR136" s="233"/>
      <c r="AS136" s="234"/>
      <c r="AT136" s="235"/>
      <c r="AU136" s="232"/>
      <c r="AW136" s="283">
        <v>0</v>
      </c>
      <c r="AX136" s="283">
        <v>0</v>
      </c>
      <c r="AY136" s="283">
        <v>0</v>
      </c>
      <c r="AZ136" s="283">
        <v>0</v>
      </c>
      <c r="BA136" s="283">
        <v>0</v>
      </c>
      <c r="BB136" s="283">
        <v>0</v>
      </c>
      <c r="BC136" s="283">
        <v>75.471229619450725</v>
      </c>
      <c r="BD136" s="283">
        <v>0</v>
      </c>
      <c r="BE136" s="283">
        <v>0</v>
      </c>
      <c r="BF136" s="319">
        <f>COUNTIF(AW136:BE136,0)</f>
        <v>8</v>
      </c>
      <c r="BG136" s="67"/>
      <c r="BH136" s="67"/>
      <c r="BI136" s="67"/>
      <c r="BJ136" s="67"/>
      <c r="BK136" s="67"/>
    </row>
    <row r="137" spans="1:63" s="241" customFormat="1" ht="12.75" customHeight="1" x14ac:dyDescent="0.2">
      <c r="A137" s="18">
        <v>34</v>
      </c>
      <c r="B137" s="238" t="s">
        <v>22</v>
      </c>
      <c r="C137" s="60" t="s">
        <v>418</v>
      </c>
      <c r="D137" s="19" t="s">
        <v>214</v>
      </c>
      <c r="E137" s="61" t="s">
        <v>997</v>
      </c>
      <c r="F137" s="62"/>
      <c r="G137" s="145">
        <f>O137+S137+W137</f>
        <v>0</v>
      </c>
      <c r="H137" s="230">
        <f>O137+S137+W137+AA137+AE137+AI137</f>
        <v>0</v>
      </c>
      <c r="I137" s="230">
        <f>O137+S137+W137+AA137+AE137+AI137+AM137+AQ137+AU137</f>
        <v>75.471229619450725</v>
      </c>
      <c r="J137" s="85">
        <f>COUNTA(M137,Q137,U137,Y137,AC137,AG137,AK137,AO137,AS137)</f>
        <v>1</v>
      </c>
      <c r="K137" s="117">
        <f>SUM(AW137:BE137)</f>
        <v>75.471229619450725</v>
      </c>
      <c r="L137" s="137"/>
      <c r="M137" s="63"/>
      <c r="N137" s="84"/>
      <c r="O137" s="144"/>
      <c r="P137" s="122"/>
      <c r="Q137" s="63"/>
      <c r="R137" s="84"/>
      <c r="S137" s="144"/>
      <c r="T137" s="122"/>
      <c r="U137" s="63"/>
      <c r="V137" s="84"/>
      <c r="W137" s="144"/>
      <c r="X137" s="122"/>
      <c r="Y137" s="63"/>
      <c r="Z137" s="84"/>
      <c r="AA137" s="232"/>
      <c r="AB137" s="233"/>
      <c r="AC137" s="234"/>
      <c r="AD137" s="235"/>
      <c r="AE137" s="232"/>
      <c r="AF137" s="233"/>
      <c r="AG137" s="234"/>
      <c r="AH137" s="235"/>
      <c r="AI137" s="232"/>
      <c r="AJ137" s="233"/>
      <c r="AK137" s="234" t="s">
        <v>966</v>
      </c>
      <c r="AL137" s="322">
        <v>2</v>
      </c>
      <c r="AM137" s="232">
        <v>75.471229619450725</v>
      </c>
      <c r="AN137" s="233"/>
      <c r="AO137" s="234"/>
      <c r="AP137" s="235"/>
      <c r="AQ137" s="232"/>
      <c r="AR137" s="233"/>
      <c r="AS137" s="234"/>
      <c r="AT137" s="235"/>
      <c r="AU137" s="232"/>
      <c r="AW137" s="283">
        <v>0</v>
      </c>
      <c r="AX137" s="283">
        <v>0</v>
      </c>
      <c r="AY137" s="283">
        <v>0</v>
      </c>
      <c r="AZ137" s="283">
        <v>0</v>
      </c>
      <c r="BA137" s="283">
        <v>0</v>
      </c>
      <c r="BB137" s="283">
        <v>0</v>
      </c>
      <c r="BC137" s="283">
        <v>75.471229619450725</v>
      </c>
      <c r="BD137" s="283">
        <v>0</v>
      </c>
      <c r="BE137" s="283">
        <v>0</v>
      </c>
      <c r="BF137" s="319">
        <f>COUNTIF(AW137:BE137,0)</f>
        <v>8</v>
      </c>
    </row>
    <row r="138" spans="1:63" s="241" customFormat="1" ht="12.75" customHeight="1" x14ac:dyDescent="0.2">
      <c r="A138" s="18">
        <v>35</v>
      </c>
      <c r="B138" s="238" t="s">
        <v>22</v>
      </c>
      <c r="C138" s="60" t="s">
        <v>102</v>
      </c>
      <c r="D138" s="19" t="s">
        <v>467</v>
      </c>
      <c r="E138" s="61" t="s">
        <v>756</v>
      </c>
      <c r="F138" s="62"/>
      <c r="G138" s="145">
        <f>O138+S138+W138</f>
        <v>52.45141916908851</v>
      </c>
      <c r="H138" s="230">
        <f>O138+S138+W138+AA138+AE138+AI138</f>
        <v>52.45141916908851</v>
      </c>
      <c r="I138" s="230">
        <f>O138+S138+W138+AA138+AE138+AI138+AM138+AQ138+AU138</f>
        <v>64.95141916908851</v>
      </c>
      <c r="J138" s="85">
        <f>COUNTA(M138,Q138,U138,Y138,AC138,AG138,AK138,AO138,AS138)</f>
        <v>2</v>
      </c>
      <c r="K138" s="117">
        <f>SUM(AW138:BE138)</f>
        <v>64.95141916908851</v>
      </c>
      <c r="L138" s="137"/>
      <c r="M138" s="63"/>
      <c r="N138" s="84"/>
      <c r="O138" s="144"/>
      <c r="P138" s="122"/>
      <c r="Q138" s="63" t="s">
        <v>660</v>
      </c>
      <c r="R138" s="322">
        <v>9</v>
      </c>
      <c r="S138" s="144">
        <v>52.45141916908851</v>
      </c>
      <c r="T138" s="122"/>
      <c r="U138" s="63"/>
      <c r="V138" s="84"/>
      <c r="W138" s="144"/>
      <c r="X138" s="122"/>
      <c r="Y138" s="63"/>
      <c r="Z138" s="84"/>
      <c r="AA138" s="232"/>
      <c r="AB138" s="233"/>
      <c r="AC138" s="234"/>
      <c r="AD138" s="235"/>
      <c r="AE138" s="232"/>
      <c r="AF138" s="233"/>
      <c r="AG138" s="234"/>
      <c r="AH138" s="235"/>
      <c r="AI138" s="232"/>
      <c r="AJ138" s="233"/>
      <c r="AK138" s="234"/>
      <c r="AL138" s="235"/>
      <c r="AM138" s="232"/>
      <c r="AN138" s="233"/>
      <c r="AO138" s="234" t="s">
        <v>34</v>
      </c>
      <c r="AP138" s="322">
        <v>8</v>
      </c>
      <c r="AQ138" s="232">
        <v>12.5</v>
      </c>
      <c r="AR138" s="233"/>
      <c r="AS138" s="234"/>
      <c r="AT138" s="235"/>
      <c r="AU138" s="232"/>
      <c r="AW138" s="283">
        <v>0</v>
      </c>
      <c r="AX138" s="283">
        <v>52.45141916908851</v>
      </c>
      <c r="AY138" s="283">
        <v>0</v>
      </c>
      <c r="AZ138" s="283">
        <v>0</v>
      </c>
      <c r="BA138" s="283">
        <v>0</v>
      </c>
      <c r="BB138" s="283">
        <v>0</v>
      </c>
      <c r="BC138" s="283">
        <v>0</v>
      </c>
      <c r="BD138" s="283">
        <v>12.5</v>
      </c>
      <c r="BE138" s="283">
        <v>0</v>
      </c>
      <c r="BF138" s="319">
        <f>COUNTIF(AW138:BE138,0)</f>
        <v>7</v>
      </c>
    </row>
    <row r="139" spans="1:63" s="241" customFormat="1" ht="12.75" customHeight="1" x14ac:dyDescent="0.2">
      <c r="A139" s="18">
        <v>36</v>
      </c>
      <c r="B139" s="238" t="s">
        <v>22</v>
      </c>
      <c r="C139" s="60" t="s">
        <v>1496</v>
      </c>
      <c r="D139" s="19" t="s">
        <v>855</v>
      </c>
      <c r="E139" s="61" t="s">
        <v>1497</v>
      </c>
      <c r="F139" s="62"/>
      <c r="G139" s="145"/>
      <c r="H139" s="230"/>
      <c r="I139" s="230">
        <f>O139+S139+W139+AA139+AE139+AI139+AM139+AQ139+AU139</f>
        <v>62.493873660829991</v>
      </c>
      <c r="J139" s="85">
        <f>COUNTA(M139,Q139,U139,Y139,AC139,AG139,AK139,AO139,AS139)</f>
        <v>1</v>
      </c>
      <c r="K139" s="117">
        <f>SUM(AW139:BE139)</f>
        <v>62.493873660829991</v>
      </c>
      <c r="L139" s="137"/>
      <c r="M139" s="63"/>
      <c r="N139" s="84"/>
      <c r="O139" s="144"/>
      <c r="P139" s="122"/>
      <c r="Q139" s="63"/>
      <c r="R139" s="84"/>
      <c r="S139" s="144"/>
      <c r="T139" s="122"/>
      <c r="U139" s="63"/>
      <c r="V139" s="84"/>
      <c r="W139" s="144"/>
      <c r="X139" s="122"/>
      <c r="Y139" s="63"/>
      <c r="Z139" s="84"/>
      <c r="AA139" s="232"/>
      <c r="AB139" s="233"/>
      <c r="AC139" s="234"/>
      <c r="AD139" s="235"/>
      <c r="AE139" s="232"/>
      <c r="AF139" s="233"/>
      <c r="AG139" s="234"/>
      <c r="AH139" s="235"/>
      <c r="AI139" s="232"/>
      <c r="AJ139" s="233"/>
      <c r="AK139" s="234"/>
      <c r="AL139" s="235"/>
      <c r="AM139" s="232"/>
      <c r="AN139" s="233"/>
      <c r="AO139" s="234"/>
      <c r="AP139" s="235"/>
      <c r="AQ139" s="232"/>
      <c r="AR139" s="233"/>
      <c r="AS139" s="234" t="s">
        <v>34</v>
      </c>
      <c r="AT139" s="235">
        <v>9</v>
      </c>
      <c r="AU139" s="232">
        <v>62.493873660829991</v>
      </c>
      <c r="AW139" s="283">
        <v>0</v>
      </c>
      <c r="AX139" s="283">
        <v>0</v>
      </c>
      <c r="AY139" s="283">
        <v>0</v>
      </c>
      <c r="AZ139" s="283">
        <v>0</v>
      </c>
      <c r="BA139" s="283">
        <v>0</v>
      </c>
      <c r="BB139" s="283">
        <v>0</v>
      </c>
      <c r="BC139" s="283">
        <v>0</v>
      </c>
      <c r="BD139" s="283">
        <v>0</v>
      </c>
      <c r="BE139" s="283">
        <v>62.493873660829991</v>
      </c>
      <c r="BF139" s="319">
        <f>COUNTIF(AW139:BE139,0)</f>
        <v>8</v>
      </c>
    </row>
    <row r="140" spans="1:63" s="241" customFormat="1" ht="12.75" customHeight="1" x14ac:dyDescent="0.2">
      <c r="A140" s="18">
        <v>37</v>
      </c>
      <c r="B140" s="238" t="s">
        <v>22</v>
      </c>
      <c r="C140" s="60" t="s">
        <v>754</v>
      </c>
      <c r="D140" s="19" t="s">
        <v>656</v>
      </c>
      <c r="E140" s="61" t="s">
        <v>755</v>
      </c>
      <c r="F140" s="62"/>
      <c r="G140" s="145">
        <f>O140+S140+W140</f>
        <v>62.151902434314721</v>
      </c>
      <c r="H140" s="230">
        <f>O140+S140+W140+AA140+AE140+AI140</f>
        <v>62.151902434314721</v>
      </c>
      <c r="I140" s="230">
        <f>O140+S140+W140+AA140+AE140+AI140+AM140+AQ140+AU140</f>
        <v>62.151902434314721</v>
      </c>
      <c r="J140" s="85">
        <f>COUNTA(M140,Q140,U140,Y140,AC140,AG140,AK140,AO140,AS140)</f>
        <v>1</v>
      </c>
      <c r="K140" s="117">
        <f>SUM(AW140:BE140)</f>
        <v>62.151902434314721</v>
      </c>
      <c r="L140" s="137"/>
      <c r="M140" s="63"/>
      <c r="N140" s="84"/>
      <c r="O140" s="144"/>
      <c r="P140" s="122"/>
      <c r="Q140" s="63" t="s">
        <v>660</v>
      </c>
      <c r="R140" s="322">
        <v>8</v>
      </c>
      <c r="S140" s="144">
        <v>62.151902434314721</v>
      </c>
      <c r="T140" s="122"/>
      <c r="U140" s="63"/>
      <c r="V140" s="84"/>
      <c r="W140" s="144"/>
      <c r="X140" s="122"/>
      <c r="Y140" s="63"/>
      <c r="Z140" s="84"/>
      <c r="AA140" s="232"/>
      <c r="AB140" s="233"/>
      <c r="AC140" s="234"/>
      <c r="AD140" s="235"/>
      <c r="AE140" s="232"/>
      <c r="AF140" s="233"/>
      <c r="AG140" s="234"/>
      <c r="AH140" s="235"/>
      <c r="AI140" s="232"/>
      <c r="AJ140" s="233"/>
      <c r="AK140" s="234"/>
      <c r="AL140" s="235"/>
      <c r="AM140" s="232"/>
      <c r="AN140" s="233"/>
      <c r="AO140" s="234"/>
      <c r="AP140" s="235"/>
      <c r="AQ140" s="232"/>
      <c r="AR140" s="233"/>
      <c r="AS140" s="234"/>
      <c r="AT140" s="235"/>
      <c r="AU140" s="232"/>
      <c r="AW140" s="283">
        <v>0</v>
      </c>
      <c r="AX140" s="283">
        <v>62.151902434314721</v>
      </c>
      <c r="AY140" s="283">
        <v>0</v>
      </c>
      <c r="AZ140" s="283">
        <v>0</v>
      </c>
      <c r="BA140" s="283">
        <v>0</v>
      </c>
      <c r="BB140" s="283">
        <v>0</v>
      </c>
      <c r="BC140" s="283">
        <v>0</v>
      </c>
      <c r="BD140" s="283">
        <v>0</v>
      </c>
      <c r="BE140" s="283">
        <v>0</v>
      </c>
      <c r="BF140" s="319">
        <f>COUNTIF(AW140:BE140,0)</f>
        <v>8</v>
      </c>
    </row>
    <row r="141" spans="1:63" s="241" customFormat="1" ht="12.75" customHeight="1" x14ac:dyDescent="0.2">
      <c r="A141" s="18">
        <v>38</v>
      </c>
      <c r="B141" s="238" t="s">
        <v>22</v>
      </c>
      <c r="C141" s="60" t="s">
        <v>474</v>
      </c>
      <c r="D141" s="19" t="s">
        <v>266</v>
      </c>
      <c r="E141" s="61" t="s">
        <v>267</v>
      </c>
      <c r="F141" s="62"/>
      <c r="G141" s="145">
        <f>O141+S141+W141</f>
        <v>0</v>
      </c>
      <c r="H141" s="230">
        <f>O141+S141+W141+AA141+AE141+AI141</f>
        <v>0</v>
      </c>
      <c r="I141" s="230">
        <f>O141+S141+W141+AA141+AE141+AI141+AM141+AQ141+AU141</f>
        <v>56.246936830414995</v>
      </c>
      <c r="J141" s="85">
        <f>COUNTA(M141,Q141,U141,Y141,AC141,AG141,AK141,AO141,AS141)</f>
        <v>1</v>
      </c>
      <c r="K141" s="117">
        <f>SUM(AW141:BE141)</f>
        <v>56.246936830414995</v>
      </c>
      <c r="L141" s="137"/>
      <c r="M141" s="63"/>
      <c r="N141" s="84"/>
      <c r="O141" s="144"/>
      <c r="P141" s="122"/>
      <c r="Q141" s="63"/>
      <c r="R141" s="84"/>
      <c r="S141" s="144"/>
      <c r="T141" s="122"/>
      <c r="U141" s="63"/>
      <c r="V141" s="84"/>
      <c r="W141" s="144"/>
      <c r="X141" s="122"/>
      <c r="Y141" s="63"/>
      <c r="Z141" s="84"/>
      <c r="AA141" s="232"/>
      <c r="AB141" s="233"/>
      <c r="AC141" s="234"/>
      <c r="AD141" s="235"/>
      <c r="AE141" s="232"/>
      <c r="AF141" s="233"/>
      <c r="AG141" s="234"/>
      <c r="AH141" s="235"/>
      <c r="AI141" s="232"/>
      <c r="AJ141" s="233"/>
      <c r="AK141" s="234" t="s">
        <v>961</v>
      </c>
      <c r="AL141" s="322">
        <v>3</v>
      </c>
      <c r="AM141" s="232">
        <v>56.246936830414995</v>
      </c>
      <c r="AN141" s="233"/>
      <c r="AO141" s="234"/>
      <c r="AP141" s="235"/>
      <c r="AQ141" s="232"/>
      <c r="AR141" s="233"/>
      <c r="AS141" s="234"/>
      <c r="AT141" s="235"/>
      <c r="AU141" s="232"/>
      <c r="AW141" s="283">
        <v>0</v>
      </c>
      <c r="AX141" s="283">
        <v>0</v>
      </c>
      <c r="AY141" s="283">
        <v>0</v>
      </c>
      <c r="AZ141" s="283">
        <v>0</v>
      </c>
      <c r="BA141" s="283">
        <v>0</v>
      </c>
      <c r="BB141" s="283">
        <v>0</v>
      </c>
      <c r="BC141" s="283">
        <v>56.246936830414995</v>
      </c>
      <c r="BD141" s="283">
        <v>0</v>
      </c>
      <c r="BE141" s="283">
        <v>0</v>
      </c>
      <c r="BF141" s="319">
        <f>COUNTIF(AW141:BE141,0)</f>
        <v>8</v>
      </c>
      <c r="BG141" s="67"/>
      <c r="BH141" s="67"/>
      <c r="BI141" s="67"/>
      <c r="BJ141" s="67"/>
      <c r="BK141" s="67"/>
    </row>
    <row r="142" spans="1:63" s="241" customFormat="1" ht="12.75" customHeight="1" x14ac:dyDescent="0.2">
      <c r="A142" s="18">
        <v>39</v>
      </c>
      <c r="B142" s="238" t="s">
        <v>22</v>
      </c>
      <c r="C142" s="60" t="s">
        <v>628</v>
      </c>
      <c r="D142" s="19" t="s">
        <v>629</v>
      </c>
      <c r="E142" s="61" t="s">
        <v>1589</v>
      </c>
      <c r="F142" s="62"/>
      <c r="G142" s="145"/>
      <c r="H142" s="230"/>
      <c r="I142" s="230">
        <f>O142+S142+W142+AA142+AE142+AI142+AM142+AQ142+AU142</f>
        <v>56.246936830414995</v>
      </c>
      <c r="J142" s="85">
        <f>COUNTA(M142,Q142,U142,Y142,AC142,AG142,AK142,AO142,AS142)</f>
        <v>1</v>
      </c>
      <c r="K142" s="117">
        <f>SUM(AW142:BE142)</f>
        <v>56.246936830414995</v>
      </c>
      <c r="L142" s="137"/>
      <c r="M142" s="63"/>
      <c r="N142" s="84"/>
      <c r="O142" s="144"/>
      <c r="P142" s="122"/>
      <c r="Q142" s="63"/>
      <c r="R142" s="84"/>
      <c r="S142" s="144"/>
      <c r="T142" s="122"/>
      <c r="U142" s="63"/>
      <c r="V142" s="84"/>
      <c r="W142" s="144"/>
      <c r="X142" s="122"/>
      <c r="Y142" s="63"/>
      <c r="Z142" s="84"/>
      <c r="AA142" s="232"/>
      <c r="AB142" s="233"/>
      <c r="AC142" s="234"/>
      <c r="AD142" s="235"/>
      <c r="AE142" s="232"/>
      <c r="AF142" s="233"/>
      <c r="AG142" s="234"/>
      <c r="AH142" s="235"/>
      <c r="AI142" s="232"/>
      <c r="AJ142" s="233"/>
      <c r="AK142" s="234"/>
      <c r="AL142" s="235"/>
      <c r="AM142" s="232"/>
      <c r="AN142" s="233"/>
      <c r="AO142" s="234"/>
      <c r="AP142" s="235"/>
      <c r="AQ142" s="232"/>
      <c r="AR142" s="233"/>
      <c r="AS142" s="234" t="s">
        <v>606</v>
      </c>
      <c r="AT142" s="235">
        <v>3</v>
      </c>
      <c r="AU142" s="232">
        <v>56.246936830414995</v>
      </c>
      <c r="AW142" s="283">
        <v>0</v>
      </c>
      <c r="AX142" s="283">
        <v>0</v>
      </c>
      <c r="AY142" s="283">
        <v>0</v>
      </c>
      <c r="AZ142" s="283">
        <v>0</v>
      </c>
      <c r="BA142" s="283">
        <v>0</v>
      </c>
      <c r="BB142" s="283">
        <v>0</v>
      </c>
      <c r="BC142" s="283">
        <v>0</v>
      </c>
      <c r="BD142" s="283">
        <v>0</v>
      </c>
      <c r="BE142" s="283">
        <v>56.246936830414995</v>
      </c>
      <c r="BF142" s="319">
        <f>COUNTIF(AW142:BE142,0)</f>
        <v>8</v>
      </c>
    </row>
    <row r="143" spans="1:63" s="241" customFormat="1" ht="12.75" customHeight="1" x14ac:dyDescent="0.2">
      <c r="A143" s="18">
        <v>40</v>
      </c>
      <c r="B143" s="238" t="s">
        <v>22</v>
      </c>
      <c r="C143" s="60" t="s">
        <v>261</v>
      </c>
      <c r="D143" s="19" t="s">
        <v>262</v>
      </c>
      <c r="E143" s="61" t="s">
        <v>263</v>
      </c>
      <c r="F143" s="62"/>
      <c r="G143" s="145">
        <f>O143+S143+W143</f>
        <v>0</v>
      </c>
      <c r="H143" s="230">
        <f>O143+S143+W143+AA143+AE143+AI143</f>
        <v>55.269277711743861</v>
      </c>
      <c r="I143" s="230">
        <f>O143+S143+W143+AA143+AE143+AI143+AM143+AQ143+AU143</f>
        <v>55.269277711743861</v>
      </c>
      <c r="J143" s="85">
        <f>COUNTA(M143,Q143,U143,Y143,AC143,AG143,AK143,AO143,AS143)</f>
        <v>1</v>
      </c>
      <c r="K143" s="117">
        <f>SUM(AW143:BE143)</f>
        <v>55.269277711743861</v>
      </c>
      <c r="L143" s="137"/>
      <c r="M143" s="63"/>
      <c r="N143" s="84"/>
      <c r="O143" s="144"/>
      <c r="P143" s="122"/>
      <c r="Q143" s="63"/>
      <c r="R143" s="84"/>
      <c r="S143" s="144"/>
      <c r="T143" s="122"/>
      <c r="U143" s="63"/>
      <c r="V143" s="84"/>
      <c r="W143" s="144"/>
      <c r="X143" s="122"/>
      <c r="Y143" s="63"/>
      <c r="Z143" s="84"/>
      <c r="AA143" s="232"/>
      <c r="AB143" s="233"/>
      <c r="AC143" s="234"/>
      <c r="AD143" s="235"/>
      <c r="AE143" s="232"/>
      <c r="AF143" s="233"/>
      <c r="AG143" s="234" t="s">
        <v>22</v>
      </c>
      <c r="AH143" s="235">
        <v>7</v>
      </c>
      <c r="AI143" s="232">
        <v>55.269277711743861</v>
      </c>
      <c r="AJ143" s="233"/>
      <c r="AK143" s="234"/>
      <c r="AL143" s="235"/>
      <c r="AM143" s="232"/>
      <c r="AN143" s="233"/>
      <c r="AO143" s="234"/>
      <c r="AP143" s="235"/>
      <c r="AQ143" s="232"/>
      <c r="AR143" s="233"/>
      <c r="AS143" s="234"/>
      <c r="AT143" s="235"/>
      <c r="AU143" s="232"/>
      <c r="AW143" s="283">
        <v>0</v>
      </c>
      <c r="AX143" s="283">
        <v>0</v>
      </c>
      <c r="AY143" s="283">
        <v>0</v>
      </c>
      <c r="AZ143" s="283">
        <v>0</v>
      </c>
      <c r="BA143" s="283">
        <v>0</v>
      </c>
      <c r="BB143" s="283">
        <v>55.269277711743861</v>
      </c>
      <c r="BC143" s="283">
        <v>0</v>
      </c>
      <c r="BD143" s="283">
        <v>0</v>
      </c>
      <c r="BE143" s="283">
        <v>0</v>
      </c>
      <c r="BF143" s="319">
        <f>COUNTIF(AW143:BE143,0)</f>
        <v>8</v>
      </c>
      <c r="BG143" s="67"/>
      <c r="BH143" s="67"/>
      <c r="BI143" s="67"/>
      <c r="BJ143" s="67"/>
      <c r="BK143" s="67"/>
    </row>
    <row r="144" spans="1:63" s="241" customFormat="1" ht="12.75" customHeight="1" x14ac:dyDescent="0.2">
      <c r="A144" s="18">
        <v>41</v>
      </c>
      <c r="B144" s="238" t="s">
        <v>22</v>
      </c>
      <c r="C144" s="60" t="s">
        <v>1504</v>
      </c>
      <c r="D144" s="19" t="s">
        <v>1505</v>
      </c>
      <c r="E144" s="61" t="s">
        <v>1506</v>
      </c>
      <c r="F144" s="62"/>
      <c r="G144" s="145"/>
      <c r="H144" s="230"/>
      <c r="I144" s="230">
        <f>O144+S144+W144+AA144+AE144+AI144+AM144+AQ144+AU144</f>
        <v>53.955999132796236</v>
      </c>
      <c r="J144" s="85">
        <f>COUNTA(M144,Q144,U144,Y144,AC144,AG144,AK144,AO144,AS144)</f>
        <v>1</v>
      </c>
      <c r="K144" s="117">
        <f>SUM(AW144:BE144)</f>
        <v>53.955999132796236</v>
      </c>
      <c r="L144" s="137"/>
      <c r="M144" s="63"/>
      <c r="N144" s="84"/>
      <c r="O144" s="144"/>
      <c r="P144" s="122"/>
      <c r="Q144" s="63"/>
      <c r="R144" s="84"/>
      <c r="S144" s="144"/>
      <c r="T144" s="122"/>
      <c r="U144" s="63"/>
      <c r="V144" s="84"/>
      <c r="W144" s="144"/>
      <c r="X144" s="122"/>
      <c r="Y144" s="63"/>
      <c r="Z144" s="84"/>
      <c r="AA144" s="232"/>
      <c r="AB144" s="233"/>
      <c r="AC144" s="234"/>
      <c r="AD144" s="235"/>
      <c r="AE144" s="232"/>
      <c r="AF144" s="233"/>
      <c r="AG144" s="234"/>
      <c r="AH144" s="235"/>
      <c r="AI144" s="232"/>
      <c r="AJ144" s="233"/>
      <c r="AK144" s="234"/>
      <c r="AL144" s="235"/>
      <c r="AM144" s="232"/>
      <c r="AN144" s="233"/>
      <c r="AO144" s="234"/>
      <c r="AP144" s="235"/>
      <c r="AQ144" s="232"/>
      <c r="AR144" s="233"/>
      <c r="AS144" s="234" t="s">
        <v>34</v>
      </c>
      <c r="AT144" s="235">
        <v>10</v>
      </c>
      <c r="AU144" s="232">
        <v>53.955999132796236</v>
      </c>
      <c r="AW144" s="283">
        <v>0</v>
      </c>
      <c r="AX144" s="283">
        <v>0</v>
      </c>
      <c r="AY144" s="283">
        <v>0</v>
      </c>
      <c r="AZ144" s="283">
        <v>0</v>
      </c>
      <c r="BA144" s="283">
        <v>0</v>
      </c>
      <c r="BB144" s="283">
        <v>0</v>
      </c>
      <c r="BC144" s="283">
        <v>0</v>
      </c>
      <c r="BD144" s="283">
        <v>0</v>
      </c>
      <c r="BE144" s="283">
        <v>53.955999132796236</v>
      </c>
      <c r="BF144" s="319">
        <f>COUNTIF(AW144:BE144,0)</f>
        <v>8</v>
      </c>
      <c r="BG144" s="67"/>
      <c r="BH144" s="67"/>
      <c r="BI144" s="67"/>
      <c r="BJ144" s="67"/>
      <c r="BK144" s="67"/>
    </row>
    <row r="145" spans="1:63" s="241" customFormat="1" ht="12.75" customHeight="1" x14ac:dyDescent="0.2">
      <c r="A145" s="18">
        <v>42</v>
      </c>
      <c r="B145" s="238" t="s">
        <v>22</v>
      </c>
      <c r="C145" s="60" t="s">
        <v>272</v>
      </c>
      <c r="D145" s="19" t="s">
        <v>633</v>
      </c>
      <c r="E145" s="61" t="s">
        <v>1404</v>
      </c>
      <c r="F145" s="62"/>
      <c r="G145" s="145"/>
      <c r="H145" s="230"/>
      <c r="I145" s="230">
        <f>O145+S145+W145+AA145+AE145+AI145+AM145+AQ145+AU145</f>
        <v>53.955999132796236</v>
      </c>
      <c r="J145" s="85">
        <f>COUNTA(M145,Q145,U145,Y145,AC145,AG145,AK145,AO145,AS145)</f>
        <v>1</v>
      </c>
      <c r="K145" s="117">
        <f>SUM(AW145:BE145)</f>
        <v>53.955999132796236</v>
      </c>
      <c r="L145" s="137"/>
      <c r="M145" s="63"/>
      <c r="N145" s="84"/>
      <c r="O145" s="144"/>
      <c r="P145" s="122"/>
      <c r="Q145" s="63"/>
      <c r="R145" s="84"/>
      <c r="S145" s="144"/>
      <c r="T145" s="122"/>
      <c r="U145" s="63"/>
      <c r="V145" s="84"/>
      <c r="W145" s="144"/>
      <c r="X145" s="122"/>
      <c r="Y145" s="63"/>
      <c r="Z145" s="84"/>
      <c r="AA145" s="232"/>
      <c r="AB145" s="233"/>
      <c r="AC145" s="234"/>
      <c r="AD145" s="235"/>
      <c r="AE145" s="232"/>
      <c r="AF145" s="233"/>
      <c r="AG145" s="234"/>
      <c r="AH145" s="235"/>
      <c r="AI145" s="232"/>
      <c r="AJ145" s="233"/>
      <c r="AK145" s="234"/>
      <c r="AL145" s="235"/>
      <c r="AM145" s="232"/>
      <c r="AN145" s="233"/>
      <c r="AO145" s="234"/>
      <c r="AP145" s="235"/>
      <c r="AQ145" s="232"/>
      <c r="AR145" s="233"/>
      <c r="AS145" s="234" t="s">
        <v>33</v>
      </c>
      <c r="AT145" s="235">
        <v>10</v>
      </c>
      <c r="AU145" s="232">
        <v>53.955999132796236</v>
      </c>
      <c r="AW145" s="283">
        <v>0</v>
      </c>
      <c r="AX145" s="283">
        <v>0</v>
      </c>
      <c r="AY145" s="283">
        <v>0</v>
      </c>
      <c r="AZ145" s="283">
        <v>0</v>
      </c>
      <c r="BA145" s="283">
        <v>0</v>
      </c>
      <c r="BB145" s="283">
        <v>0</v>
      </c>
      <c r="BC145" s="283">
        <v>0</v>
      </c>
      <c r="BD145" s="283">
        <v>0</v>
      </c>
      <c r="BE145" s="283">
        <v>53.955999132796236</v>
      </c>
      <c r="BF145" s="319">
        <f>COUNTIF(AW145:BE145,0)</f>
        <v>8</v>
      </c>
    </row>
    <row r="146" spans="1:63" s="241" customFormat="1" ht="12.75" customHeight="1" x14ac:dyDescent="0.2">
      <c r="A146" s="18">
        <v>43</v>
      </c>
      <c r="B146" s="238" t="s">
        <v>22</v>
      </c>
      <c r="C146" s="60" t="s">
        <v>505</v>
      </c>
      <c r="D146" s="19" t="s">
        <v>506</v>
      </c>
      <c r="E146" s="61" t="s">
        <v>711</v>
      </c>
      <c r="F146" s="62"/>
      <c r="G146" s="145">
        <f>O146+S146+W146</f>
        <v>53.249007397228503</v>
      </c>
      <c r="H146" s="230">
        <f>O146+S146+W146+AA146+AE146+AI146</f>
        <v>53.249007397228503</v>
      </c>
      <c r="I146" s="230">
        <f>O146+S146+W146+AA146+AE146+AI146+AM146+AQ146+AU146</f>
        <v>53.249007397228503</v>
      </c>
      <c r="J146" s="85">
        <f>COUNTA(M146,Q146,U146,Y146,AC146,AG146,AK146,AO146,AS146)</f>
        <v>1</v>
      </c>
      <c r="K146" s="117">
        <f>SUM(AW146:BE146)</f>
        <v>53.249007397228503</v>
      </c>
      <c r="L146" s="137"/>
      <c r="M146" s="63" t="s">
        <v>34</v>
      </c>
      <c r="N146" s="322">
        <v>6</v>
      </c>
      <c r="O146" s="144">
        <v>53.249007397228503</v>
      </c>
      <c r="P146" s="122"/>
      <c r="Q146" s="63"/>
      <c r="R146" s="84"/>
      <c r="S146" s="144"/>
      <c r="T146" s="122"/>
      <c r="U146" s="63"/>
      <c r="V146" s="84"/>
      <c r="W146" s="144"/>
      <c r="X146" s="122"/>
      <c r="Y146" s="63"/>
      <c r="Z146" s="84"/>
      <c r="AA146" s="232"/>
      <c r="AB146" s="233"/>
      <c r="AC146" s="234"/>
      <c r="AD146" s="235"/>
      <c r="AE146" s="232"/>
      <c r="AF146" s="233"/>
      <c r="AG146" s="234"/>
      <c r="AH146" s="235"/>
      <c r="AI146" s="232"/>
      <c r="AJ146" s="233"/>
      <c r="AK146" s="234"/>
      <c r="AL146" s="235"/>
      <c r="AM146" s="232"/>
      <c r="AN146" s="233"/>
      <c r="AO146" s="234"/>
      <c r="AP146" s="235"/>
      <c r="AQ146" s="232"/>
      <c r="AR146" s="233"/>
      <c r="AS146" s="234"/>
      <c r="AT146" s="235"/>
      <c r="AU146" s="232"/>
      <c r="AW146" s="283">
        <v>53.249007397228503</v>
      </c>
      <c r="AX146" s="283">
        <v>0</v>
      </c>
      <c r="AY146" s="283">
        <v>0</v>
      </c>
      <c r="AZ146" s="283">
        <v>0</v>
      </c>
      <c r="BA146" s="283">
        <v>0</v>
      </c>
      <c r="BB146" s="283">
        <v>0</v>
      </c>
      <c r="BC146" s="283">
        <v>0</v>
      </c>
      <c r="BD146" s="283">
        <v>0</v>
      </c>
      <c r="BE146" s="283">
        <v>0</v>
      </c>
      <c r="BF146" s="319">
        <f>COUNTIF(AW146:BE146,0)</f>
        <v>8</v>
      </c>
    </row>
    <row r="147" spans="1:63" s="241" customFormat="1" ht="12.75" customHeight="1" x14ac:dyDescent="0.2">
      <c r="A147" s="18">
        <v>44</v>
      </c>
      <c r="B147" s="238" t="s">
        <v>22</v>
      </c>
      <c r="C147" s="60" t="s">
        <v>443</v>
      </c>
      <c r="D147" s="19" t="s">
        <v>991</v>
      </c>
      <c r="E147" s="61" t="s">
        <v>999</v>
      </c>
      <c r="F147" s="62"/>
      <c r="G147" s="145">
        <f>O147+S147+W147</f>
        <v>0</v>
      </c>
      <c r="H147" s="230">
        <f>O147+S147+W147+AA147+AE147+AI147</f>
        <v>0</v>
      </c>
      <c r="I147" s="230">
        <f>O147+S147+W147+AA147+AE147+AI147+AM147+AQ147+AU147</f>
        <v>50</v>
      </c>
      <c r="J147" s="85">
        <f>COUNTA(M147,Q147,U147,Y147,AC147,AG147,AK147,AO147,AS147)</f>
        <v>1</v>
      </c>
      <c r="K147" s="117">
        <f>SUM(AW147:BE147)</f>
        <v>50</v>
      </c>
      <c r="L147" s="137"/>
      <c r="M147" s="63"/>
      <c r="N147" s="84"/>
      <c r="O147" s="144"/>
      <c r="P147" s="122"/>
      <c r="Q147" s="63"/>
      <c r="R147" s="84"/>
      <c r="S147" s="144"/>
      <c r="T147" s="122"/>
      <c r="U147" s="63"/>
      <c r="V147" s="84"/>
      <c r="W147" s="144"/>
      <c r="X147" s="122"/>
      <c r="Y147" s="63"/>
      <c r="Z147" s="84"/>
      <c r="AA147" s="232"/>
      <c r="AB147" s="233"/>
      <c r="AC147" s="234"/>
      <c r="AD147" s="235"/>
      <c r="AE147" s="232"/>
      <c r="AF147" s="233"/>
      <c r="AG147" s="234"/>
      <c r="AH147" s="235"/>
      <c r="AI147" s="232"/>
      <c r="AJ147" s="233"/>
      <c r="AK147" s="234" t="s">
        <v>581</v>
      </c>
      <c r="AL147" s="322">
        <v>2</v>
      </c>
      <c r="AM147" s="232">
        <v>50</v>
      </c>
      <c r="AN147" s="233"/>
      <c r="AO147" s="234"/>
      <c r="AP147" s="235"/>
      <c r="AQ147" s="232"/>
      <c r="AR147" s="233"/>
      <c r="AS147" s="234"/>
      <c r="AT147" s="235"/>
      <c r="AU147" s="232"/>
      <c r="AW147" s="283">
        <v>0</v>
      </c>
      <c r="AX147" s="283">
        <v>0</v>
      </c>
      <c r="AY147" s="283">
        <v>0</v>
      </c>
      <c r="AZ147" s="283">
        <v>0</v>
      </c>
      <c r="BA147" s="283">
        <v>0</v>
      </c>
      <c r="BB147" s="283">
        <v>0</v>
      </c>
      <c r="BC147" s="283">
        <v>50</v>
      </c>
      <c r="BD147" s="283">
        <v>0</v>
      </c>
      <c r="BE147" s="283">
        <v>0</v>
      </c>
      <c r="BF147" s="319">
        <f>COUNTIF(AW147:BE147,0)</f>
        <v>8</v>
      </c>
    </row>
    <row r="148" spans="1:63" s="241" customFormat="1" ht="12.75" customHeight="1" x14ac:dyDescent="0.2">
      <c r="A148" s="18">
        <v>45</v>
      </c>
      <c r="B148" s="238" t="s">
        <v>22</v>
      </c>
      <c r="C148" s="60" t="s">
        <v>917</v>
      </c>
      <c r="D148" s="19" t="s">
        <v>81</v>
      </c>
      <c r="E148" s="61" t="s">
        <v>148</v>
      </c>
      <c r="F148" s="62"/>
      <c r="G148" s="145"/>
      <c r="H148" s="230"/>
      <c r="I148" s="230">
        <f>O148+S148+W148+AA148+AE148+AI148+AM148+AQ148+AU148</f>
        <v>45.63636487488499</v>
      </c>
      <c r="J148" s="85">
        <f>COUNTA(M148,Q148,U148,Y148,AC148,AG148,AK148,AO148,AS148)</f>
        <v>1</v>
      </c>
      <c r="K148" s="117">
        <f>SUM(AW148:BE148)</f>
        <v>45.63636487488499</v>
      </c>
      <c r="L148" s="137"/>
      <c r="M148" s="63"/>
      <c r="N148" s="84"/>
      <c r="O148" s="144"/>
      <c r="P148" s="122"/>
      <c r="Q148" s="63"/>
      <c r="R148" s="84"/>
      <c r="S148" s="144"/>
      <c r="T148" s="122"/>
      <c r="U148" s="63"/>
      <c r="V148" s="84"/>
      <c r="W148" s="144"/>
      <c r="X148" s="122"/>
      <c r="Y148" s="63"/>
      <c r="Z148" s="84"/>
      <c r="AA148" s="232"/>
      <c r="AB148" s="233"/>
      <c r="AC148" s="234"/>
      <c r="AD148" s="235"/>
      <c r="AE148" s="232"/>
      <c r="AF148" s="233"/>
      <c r="AG148" s="234"/>
      <c r="AH148" s="235"/>
      <c r="AI148" s="232"/>
      <c r="AJ148" s="233"/>
      <c r="AK148" s="234"/>
      <c r="AL148" s="235"/>
      <c r="AM148" s="232"/>
      <c r="AN148" s="233"/>
      <c r="AO148" s="234"/>
      <c r="AP148" s="235"/>
      <c r="AQ148" s="232"/>
      <c r="AR148" s="233"/>
      <c r="AS148" s="234" t="s">
        <v>34</v>
      </c>
      <c r="AT148" s="235">
        <v>11</v>
      </c>
      <c r="AU148" s="232">
        <v>45.63636487488499</v>
      </c>
      <c r="AW148" s="283">
        <v>0</v>
      </c>
      <c r="AX148" s="283">
        <v>0</v>
      </c>
      <c r="AY148" s="283">
        <v>0</v>
      </c>
      <c r="AZ148" s="283">
        <v>0</v>
      </c>
      <c r="BA148" s="283">
        <v>0</v>
      </c>
      <c r="BB148" s="283">
        <v>0</v>
      </c>
      <c r="BC148" s="283">
        <v>0</v>
      </c>
      <c r="BD148" s="283">
        <v>0</v>
      </c>
      <c r="BE148" s="283">
        <v>45.63636487488499</v>
      </c>
      <c r="BF148" s="319">
        <f>COUNTIF(AW148:BE148,0)</f>
        <v>8</v>
      </c>
      <c r="BG148" s="67"/>
      <c r="BH148" s="67"/>
      <c r="BI148" s="67"/>
      <c r="BJ148" s="67"/>
      <c r="BK148" s="67"/>
    </row>
    <row r="149" spans="1:63" s="241" customFormat="1" ht="12.75" customHeight="1" x14ac:dyDescent="0.2">
      <c r="A149" s="18">
        <v>46</v>
      </c>
      <c r="B149" s="238" t="s">
        <v>22</v>
      </c>
      <c r="C149" s="60" t="s">
        <v>630</v>
      </c>
      <c r="D149" s="19" t="s">
        <v>631</v>
      </c>
      <c r="E149" s="61" t="s">
        <v>1411</v>
      </c>
      <c r="F149" s="62"/>
      <c r="G149" s="145"/>
      <c r="H149" s="230"/>
      <c r="I149" s="230">
        <f>O149+S149+W149+AA149+AE149+AI149+AM149+AQ149+AU149</f>
        <v>45.63636487488499</v>
      </c>
      <c r="J149" s="85">
        <f>COUNTA(M149,Q149,U149,Y149,AC149,AG149,AK149,AO149,AS149)</f>
        <v>1</v>
      </c>
      <c r="K149" s="117">
        <f>SUM(AW149:BE149)</f>
        <v>45.63636487488499</v>
      </c>
      <c r="L149" s="137"/>
      <c r="M149" s="63"/>
      <c r="N149" s="84"/>
      <c r="O149" s="144"/>
      <c r="P149" s="122"/>
      <c r="Q149" s="63"/>
      <c r="R149" s="84"/>
      <c r="S149" s="144"/>
      <c r="T149" s="122"/>
      <c r="U149" s="63"/>
      <c r="V149" s="84"/>
      <c r="W149" s="144"/>
      <c r="X149" s="122"/>
      <c r="Y149" s="63"/>
      <c r="Z149" s="84"/>
      <c r="AA149" s="232"/>
      <c r="AB149" s="233"/>
      <c r="AC149" s="234"/>
      <c r="AD149" s="235"/>
      <c r="AE149" s="232"/>
      <c r="AF149" s="233"/>
      <c r="AG149" s="234"/>
      <c r="AH149" s="235"/>
      <c r="AI149" s="232"/>
      <c r="AJ149" s="233"/>
      <c r="AK149" s="234"/>
      <c r="AL149" s="235"/>
      <c r="AM149" s="232"/>
      <c r="AN149" s="233"/>
      <c r="AO149" s="234"/>
      <c r="AP149" s="235"/>
      <c r="AQ149" s="232"/>
      <c r="AR149" s="233"/>
      <c r="AS149" s="234" t="s">
        <v>33</v>
      </c>
      <c r="AT149" s="235">
        <v>11</v>
      </c>
      <c r="AU149" s="232">
        <v>45.63636487488499</v>
      </c>
      <c r="AW149" s="283">
        <v>0</v>
      </c>
      <c r="AX149" s="283">
        <v>0</v>
      </c>
      <c r="AY149" s="283">
        <v>0</v>
      </c>
      <c r="AZ149" s="283">
        <v>0</v>
      </c>
      <c r="BA149" s="283">
        <v>0</v>
      </c>
      <c r="BB149" s="283">
        <v>0</v>
      </c>
      <c r="BC149" s="283">
        <v>0</v>
      </c>
      <c r="BD149" s="283">
        <v>0</v>
      </c>
      <c r="BE149" s="283">
        <v>45.63636487488499</v>
      </c>
      <c r="BF149" s="319">
        <f>COUNTIF(AW149:BE149,0)</f>
        <v>8</v>
      </c>
    </row>
    <row r="150" spans="1:63" s="241" customFormat="1" ht="12.75" customHeight="1" x14ac:dyDescent="0.2">
      <c r="A150" s="18">
        <v>47</v>
      </c>
      <c r="B150" s="238" t="s">
        <v>22</v>
      </c>
      <c r="C150" s="60" t="s">
        <v>1130</v>
      </c>
      <c r="D150" s="19" t="s">
        <v>1131</v>
      </c>
      <c r="E150" s="61" t="s">
        <v>1132</v>
      </c>
      <c r="F150" s="62"/>
      <c r="G150" s="145"/>
      <c r="H150" s="230"/>
      <c r="I150" s="230">
        <f>O150+S150+W150+AA150+AE150+AI150+AM150+AQ150+AU150</f>
        <v>43.746936830414995</v>
      </c>
      <c r="J150" s="85">
        <f>COUNTA(M150,Q150,U150,Y150,AC150,AG150,AK150,AO150,AS150)</f>
        <v>1</v>
      </c>
      <c r="K150" s="117">
        <f>SUM(AW150:BE150)</f>
        <v>43.746936830414995</v>
      </c>
      <c r="L150" s="137"/>
      <c r="M150" s="63"/>
      <c r="N150" s="84"/>
      <c r="O150" s="144"/>
      <c r="P150" s="122"/>
      <c r="Q150" s="63"/>
      <c r="R150" s="84"/>
      <c r="S150" s="144"/>
      <c r="T150" s="122"/>
      <c r="U150" s="63"/>
      <c r="V150" s="84"/>
      <c r="W150" s="144"/>
      <c r="X150" s="122"/>
      <c r="Y150" s="63"/>
      <c r="Z150" s="84"/>
      <c r="AA150" s="232"/>
      <c r="AB150" s="233"/>
      <c r="AC150" s="234"/>
      <c r="AD150" s="235"/>
      <c r="AE150" s="232"/>
      <c r="AF150" s="233"/>
      <c r="AG150" s="234"/>
      <c r="AH150" s="235"/>
      <c r="AI150" s="232"/>
      <c r="AJ150" s="233"/>
      <c r="AK150" s="234"/>
      <c r="AL150" s="235"/>
      <c r="AM150" s="232"/>
      <c r="AN150" s="233"/>
      <c r="AO150" s="234" t="s">
        <v>34</v>
      </c>
      <c r="AP150" s="322">
        <v>6</v>
      </c>
      <c r="AQ150" s="232">
        <v>43.746936830414995</v>
      </c>
      <c r="AR150" s="233"/>
      <c r="AS150" s="234"/>
      <c r="AT150" s="235"/>
      <c r="AU150" s="232"/>
      <c r="AW150" s="283">
        <v>0</v>
      </c>
      <c r="AX150" s="283">
        <v>0</v>
      </c>
      <c r="AY150" s="283">
        <v>0</v>
      </c>
      <c r="AZ150" s="283">
        <v>0</v>
      </c>
      <c r="BA150" s="283">
        <v>0</v>
      </c>
      <c r="BB150" s="283">
        <v>0</v>
      </c>
      <c r="BC150" s="283">
        <v>0</v>
      </c>
      <c r="BD150" s="283">
        <v>43.746936830414995</v>
      </c>
      <c r="BE150" s="283">
        <v>0</v>
      </c>
      <c r="BF150" s="319">
        <f>COUNTIF(AW150:BE150,0)</f>
        <v>8</v>
      </c>
    </row>
    <row r="151" spans="1:63" s="241" customFormat="1" ht="12.75" customHeight="1" x14ac:dyDescent="0.2">
      <c r="A151" s="18">
        <v>48</v>
      </c>
      <c r="B151" s="238" t="s">
        <v>22</v>
      </c>
      <c r="C151" s="60" t="s">
        <v>757</v>
      </c>
      <c r="D151" s="19" t="s">
        <v>657</v>
      </c>
      <c r="E151" s="61" t="s">
        <v>758</v>
      </c>
      <c r="F151" s="62"/>
      <c r="G151" s="145">
        <f>O151+S151+W151</f>
        <v>43.020687498197617</v>
      </c>
      <c r="H151" s="230">
        <f>O151+S151+W151+AA151+AE151+AI151</f>
        <v>43.020687498197617</v>
      </c>
      <c r="I151" s="230">
        <f>O151+S151+W151+AA151+AE151+AI151+AM151+AQ151+AU151</f>
        <v>43.020687498197617</v>
      </c>
      <c r="J151" s="85">
        <f>COUNTA(M151,Q151,U151,Y151,AC151,AG151,AK151,AO151,AS151)</f>
        <v>1</v>
      </c>
      <c r="K151" s="117">
        <f>SUM(AW151:BE151)</f>
        <v>43.020687498197617</v>
      </c>
      <c r="L151" s="137"/>
      <c r="M151" s="63"/>
      <c r="N151" s="84"/>
      <c r="O151" s="144"/>
      <c r="P151" s="122"/>
      <c r="Q151" s="63" t="s">
        <v>660</v>
      </c>
      <c r="R151" s="322">
        <v>10</v>
      </c>
      <c r="S151" s="144">
        <v>43.020687498197617</v>
      </c>
      <c r="T151" s="122"/>
      <c r="U151" s="63"/>
      <c r="V151" s="84"/>
      <c r="W151" s="144"/>
      <c r="X151" s="122"/>
      <c r="Y151" s="63"/>
      <c r="Z151" s="84"/>
      <c r="AA151" s="232"/>
      <c r="AB151" s="233"/>
      <c r="AC151" s="234"/>
      <c r="AD151" s="235"/>
      <c r="AE151" s="232"/>
      <c r="AF151" s="233"/>
      <c r="AG151" s="234"/>
      <c r="AH151" s="235"/>
      <c r="AI151" s="232"/>
      <c r="AJ151" s="233"/>
      <c r="AK151" s="234"/>
      <c r="AL151" s="235"/>
      <c r="AM151" s="232"/>
      <c r="AN151" s="233"/>
      <c r="AO151" s="234"/>
      <c r="AP151" s="235"/>
      <c r="AQ151" s="232"/>
      <c r="AR151" s="233"/>
      <c r="AS151" s="234"/>
      <c r="AT151" s="235"/>
      <c r="AU151" s="232"/>
      <c r="AW151" s="283">
        <v>0</v>
      </c>
      <c r="AX151" s="283">
        <v>43.020687498197617</v>
      </c>
      <c r="AY151" s="283">
        <v>0</v>
      </c>
      <c r="AZ151" s="283">
        <v>0</v>
      </c>
      <c r="BA151" s="283">
        <v>0</v>
      </c>
      <c r="BB151" s="283">
        <v>0</v>
      </c>
      <c r="BC151" s="283">
        <v>0</v>
      </c>
      <c r="BD151" s="283">
        <v>0</v>
      </c>
      <c r="BE151" s="283">
        <v>0</v>
      </c>
      <c r="BF151" s="319">
        <f>COUNTIF(AW151:BE151,0)</f>
        <v>8</v>
      </c>
    </row>
    <row r="152" spans="1:63" s="241" customFormat="1" ht="12.75" customHeight="1" x14ac:dyDescent="0.2">
      <c r="A152" s="18">
        <v>49</v>
      </c>
      <c r="B152" s="238" t="s">
        <v>22</v>
      </c>
      <c r="C152" s="60" t="s">
        <v>335</v>
      </c>
      <c r="D152" s="19" t="s">
        <v>336</v>
      </c>
      <c r="E152" s="61" t="s">
        <v>337</v>
      </c>
      <c r="F152" s="62"/>
      <c r="G152" s="145">
        <f>O152+S152+W152</f>
        <v>0</v>
      </c>
      <c r="H152" s="230">
        <f>O152+S152+W152+AA152+AE152+AI152</f>
        <v>38.790556804586728</v>
      </c>
      <c r="I152" s="230">
        <f>O152+S152+W152+AA152+AE152+AI152+AM152+AQ152+AU152</f>
        <v>38.790556804586728</v>
      </c>
      <c r="J152" s="85">
        <f>COUNTA(M152,Q152,U152,Y152,AC152,AG152,AK152,AO152,AS152)</f>
        <v>1</v>
      </c>
      <c r="K152" s="117">
        <f>SUM(AW152:BE152)</f>
        <v>38.790556804586728</v>
      </c>
      <c r="L152" s="137"/>
      <c r="M152" s="63"/>
      <c r="N152" s="84"/>
      <c r="O152" s="144"/>
      <c r="P152" s="122"/>
      <c r="Q152" s="63"/>
      <c r="R152" s="84"/>
      <c r="S152" s="144"/>
      <c r="T152" s="122"/>
      <c r="U152" s="63"/>
      <c r="V152" s="84"/>
      <c r="W152" s="144"/>
      <c r="X152" s="122"/>
      <c r="Y152" s="63" t="s">
        <v>22</v>
      </c>
      <c r="Z152" s="84">
        <v>7</v>
      </c>
      <c r="AA152" s="232">
        <v>38.790556804586728</v>
      </c>
      <c r="AB152" s="233"/>
      <c r="AC152" s="234"/>
      <c r="AD152" s="235"/>
      <c r="AE152" s="232"/>
      <c r="AF152" s="233"/>
      <c r="AG152" s="234"/>
      <c r="AH152" s="235"/>
      <c r="AI152" s="232"/>
      <c r="AJ152" s="233"/>
      <c r="AK152" s="234"/>
      <c r="AL152" s="235"/>
      <c r="AM152" s="232"/>
      <c r="AN152" s="233"/>
      <c r="AO152" s="234"/>
      <c r="AP152" s="235"/>
      <c r="AQ152" s="232"/>
      <c r="AR152" s="233"/>
      <c r="AS152" s="234"/>
      <c r="AT152" s="235"/>
      <c r="AU152" s="232"/>
      <c r="AW152" s="283">
        <v>0</v>
      </c>
      <c r="AX152" s="283">
        <v>0</v>
      </c>
      <c r="AY152" s="283">
        <v>0</v>
      </c>
      <c r="AZ152" s="283">
        <v>38.790556804586728</v>
      </c>
      <c r="BA152" s="283">
        <v>0</v>
      </c>
      <c r="BB152" s="283">
        <v>0</v>
      </c>
      <c r="BC152" s="283">
        <v>0</v>
      </c>
      <c r="BD152" s="283">
        <v>0</v>
      </c>
      <c r="BE152" s="283">
        <v>0</v>
      </c>
      <c r="BF152" s="319">
        <f>COUNTIF(AW152:BE152,0)</f>
        <v>8</v>
      </c>
    </row>
    <row r="153" spans="1:63" s="241" customFormat="1" ht="12.75" customHeight="1" x14ac:dyDescent="0.2">
      <c r="A153" s="18">
        <v>50</v>
      </c>
      <c r="B153" s="238" t="s">
        <v>22</v>
      </c>
      <c r="C153" s="60" t="s">
        <v>93</v>
      </c>
      <c r="D153" s="19" t="s">
        <v>94</v>
      </c>
      <c r="E153" s="61" t="s">
        <v>213</v>
      </c>
      <c r="F153" s="62"/>
      <c r="G153" s="145">
        <f>O153+S153+W153</f>
        <v>38.790556804586728</v>
      </c>
      <c r="H153" s="230">
        <f>O153+S153+W153+AA153+AE153+AI153</f>
        <v>38.790556804586728</v>
      </c>
      <c r="I153" s="230">
        <f>O153+S153+W153+AA153+AE153+AI153+AM153+AQ153+AU153</f>
        <v>38.790556804586728</v>
      </c>
      <c r="J153" s="85">
        <f>COUNTA(M153,Q153,U153,Y153,AC153,AG153,AK153,AO153,AS153)</f>
        <v>1</v>
      </c>
      <c r="K153" s="117">
        <f>SUM(AW153:BE153)</f>
        <v>38.790556804586728</v>
      </c>
      <c r="L153" s="137"/>
      <c r="M153" s="63" t="s">
        <v>34</v>
      </c>
      <c r="N153" s="322">
        <v>7</v>
      </c>
      <c r="O153" s="144">
        <v>38.790556804586728</v>
      </c>
      <c r="P153" s="122"/>
      <c r="Q153" s="63"/>
      <c r="R153" s="84"/>
      <c r="S153" s="144"/>
      <c r="T153" s="122"/>
      <c r="U153" s="63"/>
      <c r="V153" s="84"/>
      <c r="W153" s="144"/>
      <c r="X153" s="122"/>
      <c r="Y153" s="63"/>
      <c r="Z153" s="84"/>
      <c r="AA153" s="232"/>
      <c r="AB153" s="233"/>
      <c r="AC153" s="234"/>
      <c r="AD153" s="235"/>
      <c r="AE153" s="232"/>
      <c r="AF153" s="233"/>
      <c r="AG153" s="234"/>
      <c r="AH153" s="235"/>
      <c r="AI153" s="232"/>
      <c r="AJ153" s="233"/>
      <c r="AK153" s="234"/>
      <c r="AL153" s="235"/>
      <c r="AM153" s="232"/>
      <c r="AN153" s="233"/>
      <c r="AO153" s="234"/>
      <c r="AP153" s="235"/>
      <c r="AQ153" s="232"/>
      <c r="AR153" s="233"/>
      <c r="AS153" s="234"/>
      <c r="AT153" s="235"/>
      <c r="AU153" s="232"/>
      <c r="AW153" s="283">
        <v>38.790556804586728</v>
      </c>
      <c r="AX153" s="283">
        <v>0</v>
      </c>
      <c r="AY153" s="283">
        <v>0</v>
      </c>
      <c r="AZ153" s="283">
        <v>0</v>
      </c>
      <c r="BA153" s="283">
        <v>0</v>
      </c>
      <c r="BB153" s="283">
        <v>0</v>
      </c>
      <c r="BC153" s="283">
        <v>0</v>
      </c>
      <c r="BD153" s="283">
        <v>0</v>
      </c>
      <c r="BE153" s="283">
        <v>0</v>
      </c>
      <c r="BF153" s="319">
        <f>COUNTIF(AW153:BE153,0)</f>
        <v>8</v>
      </c>
    </row>
    <row r="154" spans="1:63" s="241" customFormat="1" ht="12.75" customHeight="1" x14ac:dyDescent="0.2">
      <c r="A154" s="18">
        <v>51</v>
      </c>
      <c r="B154" s="238" t="s">
        <v>22</v>
      </c>
      <c r="C154" s="60" t="s">
        <v>461</v>
      </c>
      <c r="D154" s="19" t="s">
        <v>616</v>
      </c>
      <c r="E154" s="61" t="s">
        <v>617</v>
      </c>
      <c r="F154" s="62"/>
      <c r="G154" s="145"/>
      <c r="H154" s="230"/>
      <c r="I154" s="230">
        <f>O154+S154+W154+AA154+AE154+AI154+AM154+AQ154+AU154</f>
        <v>37.496936830414995</v>
      </c>
      <c r="J154" s="85">
        <f>COUNTA(M154,Q154,U154,Y154,AC154,AG154,AK154,AO154,AS154)</f>
        <v>1</v>
      </c>
      <c r="K154" s="117">
        <f>SUM(AW154:BE154)</f>
        <v>37.496936830414995</v>
      </c>
      <c r="L154" s="137"/>
      <c r="M154" s="63"/>
      <c r="N154" s="84"/>
      <c r="O154" s="144"/>
      <c r="P154" s="122"/>
      <c r="Q154" s="63"/>
      <c r="R154" s="84"/>
      <c r="S154" s="144"/>
      <c r="T154" s="122"/>
      <c r="U154" s="63"/>
      <c r="V154" s="84"/>
      <c r="W154" s="144"/>
      <c r="X154" s="122"/>
      <c r="Y154" s="63"/>
      <c r="Z154" s="84"/>
      <c r="AA154" s="232"/>
      <c r="AB154" s="233"/>
      <c r="AC154" s="234"/>
      <c r="AD154" s="235"/>
      <c r="AE154" s="232"/>
      <c r="AF154" s="233"/>
      <c r="AG154" s="234"/>
      <c r="AH154" s="235"/>
      <c r="AI154" s="232"/>
      <c r="AJ154" s="233"/>
      <c r="AK154" s="234"/>
      <c r="AL154" s="235"/>
      <c r="AM154" s="232"/>
      <c r="AN154" s="233"/>
      <c r="AO154" s="234"/>
      <c r="AP154" s="235"/>
      <c r="AQ154" s="232"/>
      <c r="AR154" s="233"/>
      <c r="AS154" s="234" t="s">
        <v>33</v>
      </c>
      <c r="AT154" s="235">
        <v>12</v>
      </c>
      <c r="AU154" s="232">
        <v>37.496936830414995</v>
      </c>
      <c r="AW154" s="283">
        <v>0</v>
      </c>
      <c r="AX154" s="283">
        <v>0</v>
      </c>
      <c r="AY154" s="283">
        <v>0</v>
      </c>
      <c r="AZ154" s="283">
        <v>0</v>
      </c>
      <c r="BA154" s="283">
        <v>0</v>
      </c>
      <c r="BB154" s="283">
        <v>0</v>
      </c>
      <c r="BC154" s="283">
        <v>0</v>
      </c>
      <c r="BD154" s="283">
        <v>0</v>
      </c>
      <c r="BE154" s="283">
        <v>37.496936830414995</v>
      </c>
      <c r="BF154" s="319">
        <f>COUNTIF(AW154:BE154,0)</f>
        <v>8</v>
      </c>
    </row>
    <row r="155" spans="1:63" s="241" customFormat="1" ht="12.75" customHeight="1" x14ac:dyDescent="0.2">
      <c r="A155" s="18">
        <v>52</v>
      </c>
      <c r="B155" s="238" t="s">
        <v>22</v>
      </c>
      <c r="C155" s="60" t="s">
        <v>378</v>
      </c>
      <c r="D155" s="19" t="s">
        <v>379</v>
      </c>
      <c r="E155" s="61" t="s">
        <v>380</v>
      </c>
      <c r="F155" s="62"/>
      <c r="G155" s="145">
        <f>O155+S155+W155</f>
        <v>0</v>
      </c>
      <c r="H155" s="230">
        <f>O155+S155+W155+AA155+AE155+AI155</f>
        <v>34.845500650402819</v>
      </c>
      <c r="I155" s="230">
        <f>O155+S155+W155+AA155+AE155+AI155+AM155+AQ155+AU155</f>
        <v>34.845500650402819</v>
      </c>
      <c r="J155" s="85">
        <f>COUNTA(M155,Q155,U155,Y155,AC155,AG155,AK155,AO155,AS155)</f>
        <v>1</v>
      </c>
      <c r="K155" s="117">
        <f>SUM(AW155:BE155)</f>
        <v>34.845500650402819</v>
      </c>
      <c r="L155" s="137"/>
      <c r="M155" s="63"/>
      <c r="N155" s="84"/>
      <c r="O155" s="144"/>
      <c r="P155" s="122"/>
      <c r="Q155" s="63"/>
      <c r="R155" s="84"/>
      <c r="S155" s="144"/>
      <c r="T155" s="122"/>
      <c r="U155" s="63"/>
      <c r="V155" s="84"/>
      <c r="W155" s="144"/>
      <c r="X155" s="122"/>
      <c r="Y155" s="63"/>
      <c r="Z155" s="84"/>
      <c r="AA155" s="232"/>
      <c r="AB155" s="233"/>
      <c r="AC155" s="234" t="s">
        <v>22</v>
      </c>
      <c r="AD155" s="235">
        <v>8</v>
      </c>
      <c r="AE155" s="232">
        <v>34.845500650402819</v>
      </c>
      <c r="AF155" s="233"/>
      <c r="AG155" s="234"/>
      <c r="AH155" s="235"/>
      <c r="AI155" s="232"/>
      <c r="AJ155" s="233"/>
      <c r="AK155" s="234"/>
      <c r="AL155" s="235"/>
      <c r="AM155" s="232"/>
      <c r="AN155" s="233"/>
      <c r="AO155" s="234"/>
      <c r="AP155" s="235"/>
      <c r="AQ155" s="232"/>
      <c r="AR155" s="233"/>
      <c r="AS155" s="234"/>
      <c r="AT155" s="235"/>
      <c r="AU155" s="232"/>
      <c r="AW155" s="283">
        <v>0</v>
      </c>
      <c r="AX155" s="283">
        <v>0</v>
      </c>
      <c r="AY155" s="283">
        <v>0</v>
      </c>
      <c r="AZ155" s="283">
        <v>0</v>
      </c>
      <c r="BA155" s="283">
        <v>34.845500650402819</v>
      </c>
      <c r="BB155" s="283">
        <v>0</v>
      </c>
      <c r="BC155" s="283">
        <v>0</v>
      </c>
      <c r="BD155" s="283">
        <v>0</v>
      </c>
      <c r="BE155" s="283">
        <v>0</v>
      </c>
      <c r="BF155" s="319">
        <f>COUNTIF(AW155:BE155,0)</f>
        <v>8</v>
      </c>
    </row>
    <row r="156" spans="1:63" s="241" customFormat="1" ht="12.75" customHeight="1" x14ac:dyDescent="0.2">
      <c r="A156" s="18">
        <v>53</v>
      </c>
      <c r="B156" s="238" t="s">
        <v>22</v>
      </c>
      <c r="C156" s="60" t="s">
        <v>815</v>
      </c>
      <c r="D156" s="19" t="s">
        <v>816</v>
      </c>
      <c r="E156" s="61" t="s">
        <v>817</v>
      </c>
      <c r="F156" s="62"/>
      <c r="G156" s="145">
        <f>O156+S156+W156</f>
        <v>0</v>
      </c>
      <c r="H156" s="230">
        <f>O156+S156+W156+AA156+AE156+AI156</f>
        <v>34.779848344591286</v>
      </c>
      <c r="I156" s="230">
        <f>O156+S156+W156+AA156+AE156+AI156+AM156+AQ156+AU156</f>
        <v>34.779848344591286</v>
      </c>
      <c r="J156" s="85">
        <f>COUNTA(M156,Q156,U156,Y156,AC156,AG156,AK156,AO156,AS156)</f>
        <v>2</v>
      </c>
      <c r="K156" s="117">
        <f>SUM(AW156:BE156)</f>
        <v>34.779848344591286</v>
      </c>
      <c r="L156" s="137"/>
      <c r="M156" s="63"/>
      <c r="N156" s="84"/>
      <c r="O156" s="144"/>
      <c r="P156" s="122"/>
      <c r="Q156" s="63"/>
      <c r="R156" s="84"/>
      <c r="S156" s="144"/>
      <c r="T156" s="122"/>
      <c r="U156" s="63"/>
      <c r="V156" s="84"/>
      <c r="W156" s="144"/>
      <c r="X156" s="122"/>
      <c r="Y156" s="63" t="s">
        <v>22</v>
      </c>
      <c r="Z156" s="84">
        <v>8</v>
      </c>
      <c r="AA156" s="232">
        <v>24.779848344591286</v>
      </c>
      <c r="AB156" s="233"/>
      <c r="AC156" s="234" t="s">
        <v>22</v>
      </c>
      <c r="AD156" s="235">
        <v>10</v>
      </c>
      <c r="AE156" s="232">
        <v>10</v>
      </c>
      <c r="AF156" s="233"/>
      <c r="AG156" s="234"/>
      <c r="AH156" s="235"/>
      <c r="AI156" s="232"/>
      <c r="AJ156" s="233"/>
      <c r="AK156" s="234"/>
      <c r="AL156" s="235"/>
      <c r="AM156" s="232"/>
      <c r="AN156" s="233"/>
      <c r="AO156" s="234"/>
      <c r="AP156" s="235"/>
      <c r="AQ156" s="232"/>
      <c r="AR156" s="233"/>
      <c r="AS156" s="234"/>
      <c r="AT156" s="235"/>
      <c r="AU156" s="232"/>
      <c r="AW156" s="283">
        <v>0</v>
      </c>
      <c r="AX156" s="283">
        <v>0</v>
      </c>
      <c r="AY156" s="283">
        <v>0</v>
      </c>
      <c r="AZ156" s="283">
        <v>24.779848344591286</v>
      </c>
      <c r="BA156" s="283">
        <v>10</v>
      </c>
      <c r="BB156" s="283">
        <v>0</v>
      </c>
      <c r="BC156" s="283">
        <v>0</v>
      </c>
      <c r="BD156" s="283">
        <v>0</v>
      </c>
      <c r="BE156" s="283">
        <v>0</v>
      </c>
      <c r="BF156" s="319">
        <f>COUNTIF(AW156:BE156,0)</f>
        <v>7</v>
      </c>
      <c r="BG156" s="67"/>
      <c r="BH156" s="67"/>
      <c r="BI156" s="67"/>
      <c r="BJ156" s="67"/>
      <c r="BK156" s="67"/>
    </row>
    <row r="157" spans="1:63" s="241" customFormat="1" ht="12.75" customHeight="1" x14ac:dyDescent="0.2">
      <c r="A157" s="18">
        <v>54</v>
      </c>
      <c r="B157" s="238" t="s">
        <v>22</v>
      </c>
      <c r="C157" s="60" t="s">
        <v>103</v>
      </c>
      <c r="D157" s="19" t="s">
        <v>990</v>
      </c>
      <c r="E157" s="61" t="s">
        <v>998</v>
      </c>
      <c r="F157" s="62"/>
      <c r="G157" s="145">
        <f>O157+S157+W157</f>
        <v>0</v>
      </c>
      <c r="H157" s="230">
        <f>O157+S157+W157+AA157+AE157+AI157</f>
        <v>0</v>
      </c>
      <c r="I157" s="230">
        <f>O157+S157+W157+AA157+AE157+AI157+AM157+AQ157+AU157</f>
        <v>34.583333333333329</v>
      </c>
      <c r="J157" s="85">
        <f>COUNTA(M157,Q157,U157,Y157,AC157,AG157,AK157,AO157,AS157)</f>
        <v>3</v>
      </c>
      <c r="K157" s="323">
        <f>SUM(AW157:BE157)</f>
        <v>34.583333333333329</v>
      </c>
      <c r="L157" s="137"/>
      <c r="M157" s="63"/>
      <c r="N157" s="84"/>
      <c r="O157" s="144"/>
      <c r="P157" s="122"/>
      <c r="Q157" s="63"/>
      <c r="R157" s="84"/>
      <c r="S157" s="144"/>
      <c r="T157" s="122"/>
      <c r="U157" s="63"/>
      <c r="V157" s="84"/>
      <c r="W157" s="144"/>
      <c r="X157" s="122"/>
      <c r="Y157" s="63"/>
      <c r="Z157" s="84"/>
      <c r="AA157" s="232"/>
      <c r="AB157" s="233"/>
      <c r="AC157" s="234"/>
      <c r="AD157" s="235"/>
      <c r="AE157" s="232"/>
      <c r="AF157" s="233"/>
      <c r="AG157" s="234"/>
      <c r="AH157" s="235"/>
      <c r="AI157" s="232"/>
      <c r="AJ157" s="233"/>
      <c r="AK157" s="234" t="s">
        <v>21</v>
      </c>
      <c r="AL157" s="322">
        <v>5</v>
      </c>
      <c r="AM157" s="232">
        <v>20</v>
      </c>
      <c r="AN157" s="233"/>
      <c r="AO157" s="234" t="s">
        <v>33</v>
      </c>
      <c r="AP157" s="322">
        <v>12</v>
      </c>
      <c r="AQ157" s="232">
        <v>8.3333333333333321</v>
      </c>
      <c r="AR157" s="233"/>
      <c r="AS157" s="234" t="s">
        <v>34</v>
      </c>
      <c r="AT157" s="235">
        <v>16</v>
      </c>
      <c r="AU157" s="232">
        <v>6.25</v>
      </c>
      <c r="AW157" s="283">
        <v>0</v>
      </c>
      <c r="AX157" s="283">
        <v>0</v>
      </c>
      <c r="AY157" s="283">
        <v>0</v>
      </c>
      <c r="AZ157" s="283">
        <v>0</v>
      </c>
      <c r="BA157" s="283">
        <v>0</v>
      </c>
      <c r="BB157" s="283">
        <v>0</v>
      </c>
      <c r="BC157" s="283">
        <v>20</v>
      </c>
      <c r="BD157" s="283">
        <v>8.3333333333333321</v>
      </c>
      <c r="BE157" s="283">
        <v>6.25</v>
      </c>
      <c r="BF157" s="319">
        <f>COUNTIF(AW157:BE157,0)</f>
        <v>6</v>
      </c>
    </row>
    <row r="158" spans="1:63" s="241" customFormat="1" ht="12.75" customHeight="1" x14ac:dyDescent="0.2">
      <c r="A158" s="18">
        <v>55</v>
      </c>
      <c r="B158" s="238" t="s">
        <v>22</v>
      </c>
      <c r="C158" s="60" t="s">
        <v>759</v>
      </c>
      <c r="D158" s="19" t="s">
        <v>760</v>
      </c>
      <c r="E158" s="61" t="s">
        <v>761</v>
      </c>
      <c r="F158" s="62"/>
      <c r="G158" s="145">
        <f>O158+S158+W158</f>
        <v>33.808196097429217</v>
      </c>
      <c r="H158" s="230">
        <f>O158+S158+W158+AA158+AE158+AI158</f>
        <v>33.808196097429217</v>
      </c>
      <c r="I158" s="230">
        <f>O158+S158+W158+AA158+AE158+AI158+AM158+AQ158+AU158</f>
        <v>33.808196097429217</v>
      </c>
      <c r="J158" s="85">
        <f>COUNTA(M158,Q158,U158,Y158,AC158,AG158,AK158,AO158,AS158)</f>
        <v>1</v>
      </c>
      <c r="K158" s="117">
        <f>SUM(AW158:BE158)</f>
        <v>33.808196097429217</v>
      </c>
      <c r="L158" s="137"/>
      <c r="M158" s="63"/>
      <c r="N158" s="84"/>
      <c r="O158" s="144"/>
      <c r="P158" s="122"/>
      <c r="Q158" s="63" t="s">
        <v>660</v>
      </c>
      <c r="R158" s="322">
        <v>11</v>
      </c>
      <c r="S158" s="144">
        <v>33.808196097429217</v>
      </c>
      <c r="T158" s="122"/>
      <c r="U158" s="63"/>
      <c r="V158" s="84"/>
      <c r="W158" s="144"/>
      <c r="X158" s="122"/>
      <c r="Y158" s="63"/>
      <c r="Z158" s="84"/>
      <c r="AA158" s="232"/>
      <c r="AB158" s="233"/>
      <c r="AC158" s="234"/>
      <c r="AD158" s="235"/>
      <c r="AE158" s="232"/>
      <c r="AF158" s="233"/>
      <c r="AG158" s="234"/>
      <c r="AH158" s="235"/>
      <c r="AI158" s="232"/>
      <c r="AJ158" s="233"/>
      <c r="AK158" s="234"/>
      <c r="AL158" s="235"/>
      <c r="AM158" s="232"/>
      <c r="AN158" s="233"/>
      <c r="AO158" s="234"/>
      <c r="AP158" s="235"/>
      <c r="AQ158" s="232"/>
      <c r="AR158" s="233"/>
      <c r="AS158" s="234"/>
      <c r="AT158" s="235"/>
      <c r="AU158" s="232"/>
      <c r="AW158" s="283">
        <v>0</v>
      </c>
      <c r="AX158" s="283">
        <v>33.808196097429217</v>
      </c>
      <c r="AY158" s="283">
        <v>0</v>
      </c>
      <c r="AZ158" s="283">
        <v>0</v>
      </c>
      <c r="BA158" s="283">
        <v>0</v>
      </c>
      <c r="BB158" s="283">
        <v>0</v>
      </c>
      <c r="BC158" s="283">
        <v>0</v>
      </c>
      <c r="BD158" s="283">
        <v>0</v>
      </c>
      <c r="BE158" s="283">
        <v>0</v>
      </c>
      <c r="BF158" s="319">
        <f>COUNTIF(AW158:BE158,0)</f>
        <v>8</v>
      </c>
    </row>
    <row r="159" spans="1:63" s="241" customFormat="1" ht="12.75" customHeight="1" x14ac:dyDescent="0.2">
      <c r="A159" s="18">
        <v>56</v>
      </c>
      <c r="B159" s="238" t="s">
        <v>22</v>
      </c>
      <c r="C159" s="60" t="s">
        <v>417</v>
      </c>
      <c r="D159" s="19" t="s">
        <v>772</v>
      </c>
      <c r="E159" s="61" t="s">
        <v>773</v>
      </c>
      <c r="F159" s="62"/>
      <c r="G159" s="145">
        <f>O159+S159+W159</f>
        <v>33.333333333333329</v>
      </c>
      <c r="H159" s="230">
        <f>O159+S159+W159+AA159+AE159+AI159</f>
        <v>33.333333333333329</v>
      </c>
      <c r="I159" s="230">
        <f>O159+S159+W159+AA159+AE159+AI159+AM159+AQ159+AU159</f>
        <v>33.333333333333329</v>
      </c>
      <c r="J159" s="85">
        <f>COUNTA(M159,Q159,U159,Y159,AC159,AG159,AK159,AO159,AS159)</f>
        <v>1</v>
      </c>
      <c r="K159" s="117">
        <f>SUM(AW159:BE159)</f>
        <v>33.333333333333329</v>
      </c>
      <c r="L159" s="137"/>
      <c r="M159" s="63"/>
      <c r="N159" s="84"/>
      <c r="O159" s="144"/>
      <c r="P159" s="122"/>
      <c r="Q159" s="63"/>
      <c r="R159" s="84"/>
      <c r="S159" s="144"/>
      <c r="T159" s="122"/>
      <c r="U159" s="63" t="s">
        <v>660</v>
      </c>
      <c r="V159" s="322">
        <v>3</v>
      </c>
      <c r="W159" s="144">
        <v>33.333333333333329</v>
      </c>
      <c r="X159" s="122"/>
      <c r="Y159" s="63"/>
      <c r="Z159" s="84"/>
      <c r="AA159" s="232"/>
      <c r="AB159" s="233"/>
      <c r="AC159" s="234"/>
      <c r="AD159" s="235"/>
      <c r="AE159" s="232"/>
      <c r="AF159" s="233"/>
      <c r="AG159" s="234"/>
      <c r="AH159" s="235"/>
      <c r="AI159" s="232"/>
      <c r="AJ159" s="233"/>
      <c r="AK159" s="234"/>
      <c r="AL159" s="235"/>
      <c r="AM159" s="232"/>
      <c r="AN159" s="233"/>
      <c r="AO159" s="234"/>
      <c r="AP159" s="235"/>
      <c r="AQ159" s="232"/>
      <c r="AR159" s="233"/>
      <c r="AS159" s="234"/>
      <c r="AT159" s="235"/>
      <c r="AU159" s="232"/>
      <c r="AW159" s="283">
        <v>0</v>
      </c>
      <c r="AX159" s="283">
        <v>0</v>
      </c>
      <c r="AY159" s="283">
        <v>33.333333333333329</v>
      </c>
      <c r="AZ159" s="283">
        <v>0</v>
      </c>
      <c r="BA159" s="283">
        <v>0</v>
      </c>
      <c r="BB159" s="283">
        <v>0</v>
      </c>
      <c r="BC159" s="283">
        <v>0</v>
      </c>
      <c r="BD159" s="283">
        <v>0</v>
      </c>
      <c r="BE159" s="283">
        <v>0</v>
      </c>
      <c r="BF159" s="319">
        <f>COUNTIF(AW159:BE159,0)</f>
        <v>8</v>
      </c>
    </row>
    <row r="160" spans="1:63" s="241" customFormat="1" ht="12.75" customHeight="1" x14ac:dyDescent="0.2">
      <c r="A160" s="18">
        <v>57</v>
      </c>
      <c r="B160" s="238" t="s">
        <v>22</v>
      </c>
      <c r="C160" s="60" t="s">
        <v>968</v>
      </c>
      <c r="D160" s="19" t="s">
        <v>270</v>
      </c>
      <c r="E160" s="61" t="s">
        <v>271</v>
      </c>
      <c r="F160" s="62"/>
      <c r="G160" s="145">
        <f>O160+S160+W160</f>
        <v>0</v>
      </c>
      <c r="H160" s="230">
        <f>O160+S160+W160+AA160+AE160+AI160</f>
        <v>0</v>
      </c>
      <c r="I160" s="230">
        <f>O160+S160+W160+AA160+AE160+AI160+AM160+AQ160+AU160</f>
        <v>33.333333333333329</v>
      </c>
      <c r="J160" s="85">
        <f>COUNTA(M160,Q160,U160,Y160,AC160,AG160,AK160,AO160,AS160)</f>
        <v>1</v>
      </c>
      <c r="K160" s="117">
        <f>SUM(AW160:BE160)</f>
        <v>33.333333333333329</v>
      </c>
      <c r="L160" s="137"/>
      <c r="M160" s="63"/>
      <c r="N160" s="84"/>
      <c r="O160" s="144"/>
      <c r="P160" s="122"/>
      <c r="Q160" s="63"/>
      <c r="R160" s="84"/>
      <c r="S160" s="144"/>
      <c r="T160" s="122"/>
      <c r="U160" s="63"/>
      <c r="V160" s="84"/>
      <c r="W160" s="144"/>
      <c r="X160" s="122"/>
      <c r="Y160" s="63"/>
      <c r="Z160" s="84"/>
      <c r="AA160" s="232"/>
      <c r="AB160" s="233"/>
      <c r="AC160" s="234"/>
      <c r="AD160" s="235"/>
      <c r="AE160" s="232"/>
      <c r="AF160" s="233"/>
      <c r="AG160" s="234"/>
      <c r="AH160" s="235"/>
      <c r="AI160" s="232"/>
      <c r="AJ160" s="233"/>
      <c r="AK160" s="234" t="s">
        <v>966</v>
      </c>
      <c r="AL160" s="322">
        <v>3</v>
      </c>
      <c r="AM160" s="232">
        <v>33.333333333333329</v>
      </c>
      <c r="AN160" s="233"/>
      <c r="AO160" s="234"/>
      <c r="AP160" s="235"/>
      <c r="AQ160" s="232"/>
      <c r="AR160" s="233"/>
      <c r="AS160" s="234"/>
      <c r="AT160" s="235"/>
      <c r="AU160" s="232"/>
      <c r="AW160" s="283">
        <v>0</v>
      </c>
      <c r="AX160" s="283">
        <v>0</v>
      </c>
      <c r="AY160" s="283">
        <v>0</v>
      </c>
      <c r="AZ160" s="283">
        <v>0</v>
      </c>
      <c r="BA160" s="283">
        <v>0</v>
      </c>
      <c r="BB160" s="283">
        <v>0</v>
      </c>
      <c r="BC160" s="283">
        <v>33.333333333333329</v>
      </c>
      <c r="BD160" s="283">
        <v>0</v>
      </c>
      <c r="BE160" s="283">
        <v>0</v>
      </c>
      <c r="BF160" s="319">
        <f>COUNTIF(AW160:BE160,0)</f>
        <v>8</v>
      </c>
    </row>
    <row r="161" spans="1:63" s="241" customFormat="1" ht="12.75" customHeight="1" x14ac:dyDescent="0.2">
      <c r="A161" s="18">
        <v>58</v>
      </c>
      <c r="B161" s="238" t="s">
        <v>22</v>
      </c>
      <c r="C161" s="60" t="s">
        <v>746</v>
      </c>
      <c r="D161" s="19" t="s">
        <v>747</v>
      </c>
      <c r="E161" s="61" t="s">
        <v>748</v>
      </c>
      <c r="F161" s="62"/>
      <c r="G161" s="145">
        <f>O161+S161+W161</f>
        <v>31.91876805295923</v>
      </c>
      <c r="H161" s="230">
        <f>O161+S161+W161+AA161+AE161+AI161</f>
        <v>31.91876805295923</v>
      </c>
      <c r="I161" s="230">
        <f>O161+S161+W161+AA161+AE161+AI161+AM161+AQ161+AU161</f>
        <v>31.91876805295923</v>
      </c>
      <c r="J161" s="85">
        <f>COUNTA(M161,Q161,U161,Y161,AC161,AG161,AK161,AO161,AS161)</f>
        <v>1</v>
      </c>
      <c r="K161" s="117">
        <f>SUM(AW161:BE161)</f>
        <v>31.91876805295923</v>
      </c>
      <c r="L161" s="137"/>
      <c r="M161" s="63"/>
      <c r="N161" s="84"/>
      <c r="O161" s="144"/>
      <c r="P161" s="122"/>
      <c r="Q161" s="63" t="s">
        <v>737</v>
      </c>
      <c r="R161" s="322">
        <v>6</v>
      </c>
      <c r="S161" s="144">
        <v>31.91876805295923</v>
      </c>
      <c r="T161" s="122"/>
      <c r="U161" s="63"/>
      <c r="V161" s="84"/>
      <c r="W161" s="144"/>
      <c r="X161" s="122"/>
      <c r="Y161" s="63"/>
      <c r="Z161" s="84"/>
      <c r="AA161" s="232"/>
      <c r="AB161" s="233"/>
      <c r="AC161" s="234"/>
      <c r="AD161" s="235"/>
      <c r="AE161" s="232"/>
      <c r="AF161" s="233"/>
      <c r="AG161" s="234"/>
      <c r="AH161" s="235"/>
      <c r="AI161" s="232"/>
      <c r="AJ161" s="233"/>
      <c r="AK161" s="234"/>
      <c r="AL161" s="235"/>
      <c r="AM161" s="232"/>
      <c r="AN161" s="233"/>
      <c r="AO161" s="234"/>
      <c r="AP161" s="235"/>
      <c r="AQ161" s="232"/>
      <c r="AR161" s="233"/>
      <c r="AS161" s="234"/>
      <c r="AT161" s="235"/>
      <c r="AU161" s="232"/>
      <c r="AW161" s="283">
        <v>0</v>
      </c>
      <c r="AX161" s="283">
        <v>31.91876805295923</v>
      </c>
      <c r="AY161" s="283">
        <v>0</v>
      </c>
      <c r="AZ161" s="283">
        <v>0</v>
      </c>
      <c r="BA161" s="283">
        <v>0</v>
      </c>
      <c r="BB161" s="283">
        <v>0</v>
      </c>
      <c r="BC161" s="283">
        <v>0</v>
      </c>
      <c r="BD161" s="283">
        <v>0</v>
      </c>
      <c r="BE161" s="283">
        <v>0</v>
      </c>
      <c r="BF161" s="319">
        <f>COUNTIF(AW161:BE161,0)</f>
        <v>8</v>
      </c>
      <c r="BG161" s="67"/>
      <c r="BH161" s="67"/>
      <c r="BI161" s="67"/>
      <c r="BJ161" s="67"/>
      <c r="BK161" s="67"/>
    </row>
    <row r="162" spans="1:63" s="241" customFormat="1" ht="12.75" customHeight="1" x14ac:dyDescent="0.2">
      <c r="A162" s="18">
        <v>59</v>
      </c>
      <c r="B162" s="238" t="s">
        <v>22</v>
      </c>
      <c r="C162" s="60">
        <v>243</v>
      </c>
      <c r="D162" s="19" t="s">
        <v>268</v>
      </c>
      <c r="E162" s="61" t="s">
        <v>269</v>
      </c>
      <c r="F162" s="62"/>
      <c r="G162" s="145">
        <f>O162+S162+W162</f>
        <v>0</v>
      </c>
      <c r="H162" s="230">
        <f>O162+S162+W162+AA162+AE162+AI162</f>
        <v>31.630236058672281</v>
      </c>
      <c r="I162" s="230">
        <f>O162+S162+W162+AA162+AE162+AI162+AM162+AQ162+AU162</f>
        <v>31.630236058672281</v>
      </c>
      <c r="J162" s="85">
        <f>COUNTA(M162,Q162,U162,Y162,AC162,AG162,AK162,AO162,AS162)</f>
        <v>1</v>
      </c>
      <c r="K162" s="117">
        <f>SUM(AW162:BE162)</f>
        <v>31.630236058672281</v>
      </c>
      <c r="L162" s="137"/>
      <c r="M162" s="63"/>
      <c r="N162" s="84"/>
      <c r="O162" s="144"/>
      <c r="P162" s="122"/>
      <c r="Q162" s="63"/>
      <c r="R162" s="84"/>
      <c r="S162" s="144"/>
      <c r="T162" s="122"/>
      <c r="U162" s="63"/>
      <c r="V162" s="84"/>
      <c r="W162" s="144"/>
      <c r="X162" s="122"/>
      <c r="Y162" s="63"/>
      <c r="Z162" s="84"/>
      <c r="AA162" s="232"/>
      <c r="AB162" s="233"/>
      <c r="AC162" s="234"/>
      <c r="AD162" s="235"/>
      <c r="AE162" s="232"/>
      <c r="AF162" s="233"/>
      <c r="AG162" s="234" t="s">
        <v>22</v>
      </c>
      <c r="AH162" s="235">
        <v>9</v>
      </c>
      <c r="AI162" s="232">
        <v>31.630236058672281</v>
      </c>
      <c r="AJ162" s="233"/>
      <c r="AK162" s="234"/>
      <c r="AL162" s="235"/>
      <c r="AM162" s="232"/>
      <c r="AN162" s="233"/>
      <c r="AO162" s="234"/>
      <c r="AP162" s="235"/>
      <c r="AQ162" s="232"/>
      <c r="AR162" s="233"/>
      <c r="AS162" s="234"/>
      <c r="AT162" s="235"/>
      <c r="AU162" s="232"/>
      <c r="AW162" s="283">
        <v>0</v>
      </c>
      <c r="AX162" s="283">
        <v>0</v>
      </c>
      <c r="AY162" s="283">
        <v>0</v>
      </c>
      <c r="AZ162" s="283">
        <v>0</v>
      </c>
      <c r="BA162" s="283">
        <v>0</v>
      </c>
      <c r="BB162" s="283">
        <v>31.630236058672281</v>
      </c>
      <c r="BC162" s="283">
        <v>0</v>
      </c>
      <c r="BD162" s="283">
        <v>0</v>
      </c>
      <c r="BE162" s="283">
        <v>0</v>
      </c>
      <c r="BF162" s="319">
        <f>COUNTIF(AW162:BE162,0)</f>
        <v>8</v>
      </c>
    </row>
    <row r="163" spans="1:63" s="241" customFormat="1" ht="12.75" customHeight="1" x14ac:dyDescent="0.2">
      <c r="A163" s="18">
        <v>60</v>
      </c>
      <c r="B163" s="238" t="s">
        <v>22</v>
      </c>
      <c r="C163" s="60" t="s">
        <v>1526</v>
      </c>
      <c r="D163" s="19" t="s">
        <v>1527</v>
      </c>
      <c r="E163" s="61" t="s">
        <v>1528</v>
      </c>
      <c r="F163" s="62"/>
      <c r="G163" s="145"/>
      <c r="H163" s="230"/>
      <c r="I163" s="230">
        <f>O163+S163+W163+AA163+AE163+AI163+AM163+AQ163+AU163</f>
        <v>29.508831517454404</v>
      </c>
      <c r="J163" s="85">
        <f>COUNTA(M163,Q163,U163,Y163,AC163,AG163,AK163,AO163,AS163)</f>
        <v>1</v>
      </c>
      <c r="K163" s="117">
        <f>SUM(AW163:BE163)</f>
        <v>29.508831517454404</v>
      </c>
      <c r="L163" s="137"/>
      <c r="M163" s="63"/>
      <c r="N163" s="84"/>
      <c r="O163" s="144"/>
      <c r="P163" s="122"/>
      <c r="Q163" s="63"/>
      <c r="R163" s="84"/>
      <c r="S163" s="144"/>
      <c r="T163" s="122"/>
      <c r="U163" s="63"/>
      <c r="V163" s="84"/>
      <c r="W163" s="144"/>
      <c r="X163" s="122"/>
      <c r="Y163" s="63"/>
      <c r="Z163" s="84"/>
      <c r="AA163" s="232"/>
      <c r="AB163" s="233"/>
      <c r="AC163" s="234"/>
      <c r="AD163" s="235"/>
      <c r="AE163" s="232"/>
      <c r="AF163" s="233"/>
      <c r="AG163" s="234"/>
      <c r="AH163" s="235"/>
      <c r="AI163" s="232"/>
      <c r="AJ163" s="233"/>
      <c r="AK163" s="234"/>
      <c r="AL163" s="235"/>
      <c r="AM163" s="232"/>
      <c r="AN163" s="233"/>
      <c r="AO163" s="234"/>
      <c r="AP163" s="235"/>
      <c r="AQ163" s="232"/>
      <c r="AR163" s="233"/>
      <c r="AS163" s="234" t="s">
        <v>34</v>
      </c>
      <c r="AT163" s="235">
        <v>13</v>
      </c>
      <c r="AU163" s="232">
        <v>29.508831517454404</v>
      </c>
      <c r="AW163" s="283">
        <v>0</v>
      </c>
      <c r="AX163" s="283">
        <v>0</v>
      </c>
      <c r="AY163" s="283">
        <v>0</v>
      </c>
      <c r="AZ163" s="283">
        <v>0</v>
      </c>
      <c r="BA163" s="283">
        <v>0</v>
      </c>
      <c r="BB163" s="283">
        <v>0</v>
      </c>
      <c r="BC163" s="283">
        <v>0</v>
      </c>
      <c r="BD163" s="283">
        <v>0</v>
      </c>
      <c r="BE163" s="283">
        <v>29.508831517454404</v>
      </c>
      <c r="BF163" s="319">
        <f>COUNTIF(AW163:BE163,0)</f>
        <v>8</v>
      </c>
      <c r="BG163" s="67"/>
      <c r="BH163" s="67"/>
      <c r="BI163" s="67"/>
      <c r="BJ163" s="67"/>
      <c r="BK163" s="67"/>
    </row>
    <row r="164" spans="1:63" s="241" customFormat="1" ht="12.75" customHeight="1" x14ac:dyDescent="0.2">
      <c r="A164" s="18">
        <v>61</v>
      </c>
      <c r="B164" s="238" t="s">
        <v>22</v>
      </c>
      <c r="C164" s="60" t="s">
        <v>125</v>
      </c>
      <c r="D164" s="19" t="s">
        <v>712</v>
      </c>
      <c r="E164" s="61" t="s">
        <v>713</v>
      </c>
      <c r="F164" s="62"/>
      <c r="G164" s="145">
        <f>O164+S164+W164</f>
        <v>24.779848344591286</v>
      </c>
      <c r="H164" s="230">
        <f>O164+S164+W164+AA164+AE164+AI164</f>
        <v>24.779848344591286</v>
      </c>
      <c r="I164" s="230">
        <f>O164+S164+W164+AA164+AE164+AI164+AM164+AQ164+AU164</f>
        <v>24.779848344591286</v>
      </c>
      <c r="J164" s="85">
        <f>COUNTA(M164,Q164,U164,Y164,AC164,AG164,AK164,AO164,AS164)</f>
        <v>1</v>
      </c>
      <c r="K164" s="117">
        <f>SUM(AW164:BE164)</f>
        <v>24.779848344591286</v>
      </c>
      <c r="L164" s="137"/>
      <c r="M164" s="63" t="s">
        <v>34</v>
      </c>
      <c r="N164" s="322">
        <v>8</v>
      </c>
      <c r="O164" s="144">
        <v>24.779848344591286</v>
      </c>
      <c r="P164" s="122"/>
      <c r="Q164" s="63"/>
      <c r="R164" s="84"/>
      <c r="S164" s="144"/>
      <c r="T164" s="122"/>
      <c r="U164" s="63"/>
      <c r="V164" s="84"/>
      <c r="W164" s="144"/>
      <c r="X164" s="122"/>
      <c r="Y164" s="63"/>
      <c r="Z164" s="84"/>
      <c r="AA164" s="232"/>
      <c r="AB164" s="233"/>
      <c r="AC164" s="234"/>
      <c r="AD164" s="235"/>
      <c r="AE164" s="232"/>
      <c r="AF164" s="233"/>
      <c r="AG164" s="234"/>
      <c r="AH164" s="235"/>
      <c r="AI164" s="232"/>
      <c r="AJ164" s="233"/>
      <c r="AK164" s="234"/>
      <c r="AL164" s="235"/>
      <c r="AM164" s="232"/>
      <c r="AN164" s="233"/>
      <c r="AO164" s="234"/>
      <c r="AP164" s="235"/>
      <c r="AQ164" s="232"/>
      <c r="AR164" s="233"/>
      <c r="AS164" s="234"/>
      <c r="AT164" s="235"/>
      <c r="AU164" s="232"/>
      <c r="AW164" s="283">
        <v>24.779848344591286</v>
      </c>
      <c r="AX164" s="283">
        <v>0</v>
      </c>
      <c r="AY164" s="283">
        <v>0</v>
      </c>
      <c r="AZ164" s="283">
        <v>0</v>
      </c>
      <c r="BA164" s="283">
        <v>0</v>
      </c>
      <c r="BB164" s="283">
        <v>0</v>
      </c>
      <c r="BC164" s="283">
        <v>0</v>
      </c>
      <c r="BD164" s="283">
        <v>0</v>
      </c>
      <c r="BE164" s="283">
        <v>0</v>
      </c>
      <c r="BF164" s="319">
        <f>COUNTIF(AW164:BE164,0)</f>
        <v>8</v>
      </c>
    </row>
    <row r="165" spans="1:63" s="241" customFormat="1" ht="12.75" customHeight="1" x14ac:dyDescent="0.2">
      <c r="A165" s="18">
        <v>62</v>
      </c>
      <c r="B165" s="238" t="s">
        <v>22</v>
      </c>
      <c r="C165" s="60" t="s">
        <v>382</v>
      </c>
      <c r="D165" s="19" t="s">
        <v>383</v>
      </c>
      <c r="E165" s="61" t="s">
        <v>384</v>
      </c>
      <c r="F165" s="62"/>
      <c r="G165" s="145">
        <f>O165+S165+W165</f>
        <v>0</v>
      </c>
      <c r="H165" s="230">
        <f>O165+S165+W165+AA165+AE165+AI165</f>
        <v>22.287874528033758</v>
      </c>
      <c r="I165" s="230">
        <f>O165+S165+W165+AA165+AE165+AI165+AM165+AQ165+AU165</f>
        <v>22.287874528033758</v>
      </c>
      <c r="J165" s="85">
        <f>COUNTA(M165,Q165,U165,Y165,AC165,AG165,AK165,AO165,AS165)</f>
        <v>1</v>
      </c>
      <c r="K165" s="117">
        <f>SUM(AW165:BE165)</f>
        <v>22.287874528033758</v>
      </c>
      <c r="L165" s="137"/>
      <c r="M165" s="63"/>
      <c r="N165" s="84"/>
      <c r="O165" s="144"/>
      <c r="P165" s="122"/>
      <c r="Q165" s="63"/>
      <c r="R165" s="84"/>
      <c r="S165" s="144"/>
      <c r="T165" s="122"/>
      <c r="U165" s="63"/>
      <c r="V165" s="84"/>
      <c r="W165" s="144"/>
      <c r="X165" s="122"/>
      <c r="Y165" s="63"/>
      <c r="Z165" s="84"/>
      <c r="AA165" s="232"/>
      <c r="AB165" s="233"/>
      <c r="AC165" s="234" t="s">
        <v>22</v>
      </c>
      <c r="AD165" s="235">
        <v>9</v>
      </c>
      <c r="AE165" s="232">
        <v>22.287874528033758</v>
      </c>
      <c r="AF165" s="233"/>
      <c r="AG165" s="234"/>
      <c r="AH165" s="235"/>
      <c r="AI165" s="232"/>
      <c r="AJ165" s="233"/>
      <c r="AK165" s="234"/>
      <c r="AL165" s="235"/>
      <c r="AM165" s="232"/>
      <c r="AN165" s="233"/>
      <c r="AO165" s="234"/>
      <c r="AP165" s="235"/>
      <c r="AQ165" s="232"/>
      <c r="AR165" s="233"/>
      <c r="AS165" s="234"/>
      <c r="AT165" s="235"/>
      <c r="AU165" s="232"/>
      <c r="AW165" s="283">
        <v>0</v>
      </c>
      <c r="AX165" s="283">
        <v>0</v>
      </c>
      <c r="AY165" s="283">
        <v>0</v>
      </c>
      <c r="AZ165" s="283">
        <v>0</v>
      </c>
      <c r="BA165" s="283">
        <v>22.287874528033758</v>
      </c>
      <c r="BB165" s="283">
        <v>0</v>
      </c>
      <c r="BC165" s="283">
        <v>0</v>
      </c>
      <c r="BD165" s="283">
        <v>0</v>
      </c>
      <c r="BE165" s="283">
        <v>0</v>
      </c>
      <c r="BF165" s="319">
        <f>COUNTIF(AW165:BE165,0)</f>
        <v>8</v>
      </c>
    </row>
    <row r="166" spans="1:63" s="241" customFormat="1" ht="12.75" customHeight="1" x14ac:dyDescent="0.2">
      <c r="A166" s="18">
        <v>63</v>
      </c>
      <c r="B166" s="238" t="s">
        <v>22</v>
      </c>
      <c r="C166" s="60" t="s">
        <v>625</v>
      </c>
      <c r="D166" s="19" t="s">
        <v>626</v>
      </c>
      <c r="E166" s="61" t="s">
        <v>1430</v>
      </c>
      <c r="F166" s="62"/>
      <c r="G166" s="145"/>
      <c r="H166" s="230"/>
      <c r="I166" s="230">
        <f>O166+S166+W166+AA166+AE166+AI166+AM166+AQ166+AU166</f>
        <v>21.649597348884335</v>
      </c>
      <c r="J166" s="85">
        <f>COUNTA(M166,Q166,U166,Y166,AC166,AG166,AK166,AO166,AS166)</f>
        <v>1</v>
      </c>
      <c r="K166" s="117">
        <f>SUM(AW166:BE166)</f>
        <v>21.649597348884335</v>
      </c>
      <c r="L166" s="137"/>
      <c r="M166" s="63"/>
      <c r="N166" s="84"/>
      <c r="O166" s="144"/>
      <c r="P166" s="122"/>
      <c r="Q166" s="63"/>
      <c r="R166" s="84"/>
      <c r="S166" s="144"/>
      <c r="T166" s="122"/>
      <c r="U166" s="63"/>
      <c r="V166" s="84"/>
      <c r="W166" s="144"/>
      <c r="X166" s="122"/>
      <c r="Y166" s="63"/>
      <c r="Z166" s="84"/>
      <c r="AA166" s="232"/>
      <c r="AB166" s="233"/>
      <c r="AC166" s="234"/>
      <c r="AD166" s="235"/>
      <c r="AE166" s="232"/>
      <c r="AF166" s="233"/>
      <c r="AG166" s="234"/>
      <c r="AH166" s="235"/>
      <c r="AI166" s="232"/>
      <c r="AJ166" s="233"/>
      <c r="AK166" s="234"/>
      <c r="AL166" s="235"/>
      <c r="AM166" s="232"/>
      <c r="AN166" s="233"/>
      <c r="AO166" s="234"/>
      <c r="AP166" s="235"/>
      <c r="AQ166" s="232"/>
      <c r="AR166" s="233"/>
      <c r="AS166" s="234" t="s">
        <v>33</v>
      </c>
      <c r="AT166" s="235">
        <v>14</v>
      </c>
      <c r="AU166" s="232">
        <v>21.649597348884335</v>
      </c>
      <c r="AW166" s="283">
        <v>0</v>
      </c>
      <c r="AX166" s="283">
        <v>0</v>
      </c>
      <c r="AY166" s="283">
        <v>0</v>
      </c>
      <c r="AZ166" s="283">
        <v>0</v>
      </c>
      <c r="BA166" s="283">
        <v>0</v>
      </c>
      <c r="BB166" s="283">
        <v>0</v>
      </c>
      <c r="BC166" s="283">
        <v>0</v>
      </c>
      <c r="BD166" s="283">
        <v>0</v>
      </c>
      <c r="BE166" s="283">
        <v>21.649597348884335</v>
      </c>
      <c r="BF166" s="319">
        <f>COUNTIF(AW166:BE166,0)</f>
        <v>8</v>
      </c>
    </row>
    <row r="167" spans="1:63" s="241" customFormat="1" ht="12.75" customHeight="1" x14ac:dyDescent="0.2">
      <c r="A167" s="18">
        <v>64</v>
      </c>
      <c r="B167" s="238" t="s">
        <v>22</v>
      </c>
      <c r="C167" s="60" t="s">
        <v>509</v>
      </c>
      <c r="D167" s="19" t="s">
        <v>618</v>
      </c>
      <c r="E167" s="61" t="s">
        <v>619</v>
      </c>
      <c r="F167" s="62"/>
      <c r="G167" s="145"/>
      <c r="H167" s="230"/>
      <c r="I167" s="230">
        <f>O167+S167+W167+AA167+AE167+AI167+AM167+AQ167+AU167</f>
        <v>21.649597348884335</v>
      </c>
      <c r="J167" s="85">
        <f>COUNTA(M167,Q167,U167,Y167,AC167,AG167,AK167,AO167,AS167)</f>
        <v>1</v>
      </c>
      <c r="K167" s="117">
        <f>SUM(AW167:BE167)</f>
        <v>21.649597348884335</v>
      </c>
      <c r="L167" s="137"/>
      <c r="M167" s="63"/>
      <c r="N167" s="84"/>
      <c r="O167" s="144"/>
      <c r="P167" s="122"/>
      <c r="Q167" s="63"/>
      <c r="R167" s="84"/>
      <c r="S167" s="144"/>
      <c r="T167" s="122"/>
      <c r="U167" s="63"/>
      <c r="V167" s="84"/>
      <c r="W167" s="144"/>
      <c r="X167" s="122"/>
      <c r="Y167" s="63"/>
      <c r="Z167" s="84"/>
      <c r="AA167" s="232"/>
      <c r="AB167" s="233"/>
      <c r="AC167" s="234"/>
      <c r="AD167" s="235"/>
      <c r="AE167" s="232"/>
      <c r="AF167" s="233"/>
      <c r="AG167" s="234"/>
      <c r="AH167" s="235"/>
      <c r="AI167" s="232"/>
      <c r="AJ167" s="233"/>
      <c r="AK167" s="234"/>
      <c r="AL167" s="235"/>
      <c r="AM167" s="232"/>
      <c r="AN167" s="233"/>
      <c r="AO167" s="234"/>
      <c r="AP167" s="235"/>
      <c r="AQ167" s="232"/>
      <c r="AR167" s="233"/>
      <c r="AS167" s="234" t="s">
        <v>34</v>
      </c>
      <c r="AT167" s="235">
        <v>14</v>
      </c>
      <c r="AU167" s="232">
        <v>21.649597348884335</v>
      </c>
      <c r="AW167" s="283">
        <v>0</v>
      </c>
      <c r="AX167" s="283">
        <v>0</v>
      </c>
      <c r="AY167" s="283">
        <v>0</v>
      </c>
      <c r="AZ167" s="283">
        <v>0</v>
      </c>
      <c r="BA167" s="283">
        <v>0</v>
      </c>
      <c r="BB167" s="283">
        <v>0</v>
      </c>
      <c r="BC167" s="283">
        <v>0</v>
      </c>
      <c r="BD167" s="283">
        <v>0</v>
      </c>
      <c r="BE167" s="283">
        <v>21.649597348884335</v>
      </c>
      <c r="BF167" s="319">
        <f>COUNTIF(AW167:BE167,0)</f>
        <v>8</v>
      </c>
    </row>
    <row r="168" spans="1:63" s="241" customFormat="1" ht="12.75" customHeight="1" x14ac:dyDescent="0.2">
      <c r="A168" s="18">
        <v>65</v>
      </c>
      <c r="B168" s="238" t="s">
        <v>22</v>
      </c>
      <c r="C168" s="60" t="s">
        <v>50</v>
      </c>
      <c r="D168" s="19" t="s">
        <v>62</v>
      </c>
      <c r="E168" s="61" t="s">
        <v>146</v>
      </c>
      <c r="F168" s="62"/>
      <c r="G168" s="145">
        <f>O168+S168+W168</f>
        <v>20.251452439729437</v>
      </c>
      <c r="H168" s="230">
        <f>O168+S168+W168+AA168+AE168+AI168</f>
        <v>20.251452439729437</v>
      </c>
      <c r="I168" s="230">
        <f>O168+S168+W168+AA168+AE168+AI168+AM168+AQ168+AU168</f>
        <v>20.251452439729437</v>
      </c>
      <c r="J168" s="85">
        <f>COUNTA(M168,Q168,U168,Y168,AC168,AG168,AK168,AO168,AS168)</f>
        <v>1</v>
      </c>
      <c r="K168" s="117">
        <f>SUM(AW168:BE168)</f>
        <v>20.251452439729437</v>
      </c>
      <c r="L168" s="137"/>
      <c r="M168" s="63" t="s">
        <v>33</v>
      </c>
      <c r="N168" s="322">
        <v>10</v>
      </c>
      <c r="O168" s="144">
        <v>20.251452439729437</v>
      </c>
      <c r="P168" s="122"/>
      <c r="Q168" s="63"/>
      <c r="R168" s="84"/>
      <c r="S168" s="144"/>
      <c r="T168" s="122"/>
      <c r="U168" s="63"/>
      <c r="V168" s="84"/>
      <c r="W168" s="144"/>
      <c r="X168" s="122"/>
      <c r="Y168" s="63"/>
      <c r="Z168" s="84"/>
      <c r="AA168" s="232"/>
      <c r="AB168" s="233"/>
      <c r="AC168" s="234"/>
      <c r="AD168" s="235"/>
      <c r="AE168" s="232"/>
      <c r="AF168" s="233"/>
      <c r="AG168" s="234"/>
      <c r="AH168" s="235"/>
      <c r="AI168" s="232"/>
      <c r="AJ168" s="233"/>
      <c r="AK168" s="234"/>
      <c r="AL168" s="235"/>
      <c r="AM168" s="232"/>
      <c r="AN168" s="233"/>
      <c r="AO168" s="234"/>
      <c r="AP168" s="235"/>
      <c r="AQ168" s="232"/>
      <c r="AR168" s="233"/>
      <c r="AS168" s="234"/>
      <c r="AT168" s="235"/>
      <c r="AU168" s="232"/>
      <c r="AW168" s="283">
        <v>20.251452439729437</v>
      </c>
      <c r="AX168" s="283">
        <v>0</v>
      </c>
      <c r="AY168" s="283">
        <v>0</v>
      </c>
      <c r="AZ168" s="283">
        <v>0</v>
      </c>
      <c r="BA168" s="283">
        <v>0</v>
      </c>
      <c r="BB168" s="283">
        <v>0</v>
      </c>
      <c r="BC168" s="283">
        <v>0</v>
      </c>
      <c r="BD168" s="283">
        <v>0</v>
      </c>
      <c r="BE168" s="283">
        <v>0</v>
      </c>
      <c r="BF168" s="319">
        <f>COUNTIF(AW168:BE168,0)</f>
        <v>8</v>
      </c>
    </row>
    <row r="169" spans="1:63" s="241" customFormat="1" ht="12.75" customHeight="1" x14ac:dyDescent="0.2">
      <c r="A169" s="18">
        <v>66</v>
      </c>
      <c r="B169" s="238" t="s">
        <v>22</v>
      </c>
      <c r="C169" s="60" t="s">
        <v>764</v>
      </c>
      <c r="D169" s="19" t="s">
        <v>765</v>
      </c>
      <c r="E169" s="61" t="s">
        <v>766</v>
      </c>
      <c r="F169" s="62"/>
      <c r="G169" s="145">
        <f>O169+S169+W169</f>
        <v>15.894948454284346</v>
      </c>
      <c r="H169" s="230">
        <f>O169+S169+W169+AA169+AE169+AI169</f>
        <v>15.894948454284346</v>
      </c>
      <c r="I169" s="230">
        <f>O169+S169+W169+AA169+AE169+AI169+AM169+AQ169+AU169</f>
        <v>15.894948454284346</v>
      </c>
      <c r="J169" s="85">
        <f>COUNTA(M169,Q169,U169,Y169,AC169,AG169,AK169,AO169,AS169)</f>
        <v>1</v>
      </c>
      <c r="K169" s="117">
        <f>SUM(AW169:BE169)</f>
        <v>15.894948454284346</v>
      </c>
      <c r="L169" s="137"/>
      <c r="M169" s="63"/>
      <c r="N169" s="84"/>
      <c r="O169" s="144"/>
      <c r="P169" s="122"/>
      <c r="Q169" s="63" t="s">
        <v>660</v>
      </c>
      <c r="R169" s="322">
        <v>13</v>
      </c>
      <c r="S169" s="144">
        <v>15.894948454284346</v>
      </c>
      <c r="T169" s="122"/>
      <c r="U169" s="63"/>
      <c r="V169" s="84"/>
      <c r="W169" s="144"/>
      <c r="X169" s="122"/>
      <c r="Y169" s="63"/>
      <c r="Z169" s="84"/>
      <c r="AA169" s="232"/>
      <c r="AB169" s="233"/>
      <c r="AC169" s="234"/>
      <c r="AD169" s="235"/>
      <c r="AE169" s="232"/>
      <c r="AF169" s="233"/>
      <c r="AG169" s="234"/>
      <c r="AH169" s="235"/>
      <c r="AI169" s="232"/>
      <c r="AJ169" s="233"/>
      <c r="AK169" s="234"/>
      <c r="AL169" s="235"/>
      <c r="AM169" s="232"/>
      <c r="AN169" s="233"/>
      <c r="AO169" s="234"/>
      <c r="AP169" s="235"/>
      <c r="AQ169" s="232"/>
      <c r="AR169" s="233"/>
      <c r="AS169" s="234"/>
      <c r="AT169" s="235"/>
      <c r="AU169" s="232"/>
      <c r="AW169" s="283">
        <v>0</v>
      </c>
      <c r="AX169" s="283">
        <v>15.894948454284346</v>
      </c>
      <c r="AY169" s="283">
        <v>0</v>
      </c>
      <c r="AZ169" s="283">
        <v>0</v>
      </c>
      <c r="BA169" s="283">
        <v>0</v>
      </c>
      <c r="BB169" s="283">
        <v>0</v>
      </c>
      <c r="BC169" s="283">
        <v>0</v>
      </c>
      <c r="BD169" s="283">
        <v>0</v>
      </c>
      <c r="BE169" s="283">
        <v>0</v>
      </c>
      <c r="BF169" s="319">
        <f>COUNTIF(AW169:BE169,0)</f>
        <v>8</v>
      </c>
    </row>
    <row r="170" spans="1:63" s="241" customFormat="1" ht="12.75" customHeight="1" x14ac:dyDescent="0.2">
      <c r="A170" s="18">
        <v>67</v>
      </c>
      <c r="B170" s="238" t="s">
        <v>22</v>
      </c>
      <c r="C170" s="60" t="s">
        <v>636</v>
      </c>
      <c r="D170" s="19" t="s">
        <v>637</v>
      </c>
      <c r="E170" s="61" t="s">
        <v>638</v>
      </c>
      <c r="F170" s="62"/>
      <c r="G170" s="145"/>
      <c r="H170" s="230"/>
      <c r="I170" s="230">
        <f>O170+S170+W170+AA170+AE170+AI170+AM170+AQ170+AU170</f>
        <v>13.901436180012176</v>
      </c>
      <c r="J170" s="85">
        <f>COUNTA(M170,Q170,U170,Y170,AC170,AG170,AK170,AO170,AS170)</f>
        <v>1</v>
      </c>
      <c r="K170" s="117">
        <f>SUM(AW170:BE170)</f>
        <v>13.901436180012176</v>
      </c>
      <c r="L170" s="137"/>
      <c r="M170" s="63"/>
      <c r="N170" s="84"/>
      <c r="O170" s="144"/>
      <c r="P170" s="122"/>
      <c r="Q170" s="63"/>
      <c r="R170" s="84"/>
      <c r="S170" s="144"/>
      <c r="T170" s="122"/>
      <c r="U170" s="63"/>
      <c r="V170" s="84"/>
      <c r="W170" s="144"/>
      <c r="X170" s="122"/>
      <c r="Y170" s="63"/>
      <c r="Z170" s="84"/>
      <c r="AA170" s="232"/>
      <c r="AB170" s="233"/>
      <c r="AC170" s="234"/>
      <c r="AD170" s="235"/>
      <c r="AE170" s="232"/>
      <c r="AF170" s="233"/>
      <c r="AG170" s="234"/>
      <c r="AH170" s="235"/>
      <c r="AI170" s="232"/>
      <c r="AJ170" s="233"/>
      <c r="AK170" s="234"/>
      <c r="AL170" s="235"/>
      <c r="AM170" s="232"/>
      <c r="AN170" s="233"/>
      <c r="AO170" s="234"/>
      <c r="AP170" s="235"/>
      <c r="AQ170" s="232"/>
      <c r="AR170" s="233"/>
      <c r="AS170" s="234" t="s">
        <v>33</v>
      </c>
      <c r="AT170" s="235">
        <v>15</v>
      </c>
      <c r="AU170" s="232">
        <v>13.901436180012176</v>
      </c>
      <c r="AW170" s="283">
        <v>0</v>
      </c>
      <c r="AX170" s="283">
        <v>0</v>
      </c>
      <c r="AY170" s="283">
        <v>0</v>
      </c>
      <c r="AZ170" s="283">
        <v>0</v>
      </c>
      <c r="BA170" s="283">
        <v>0</v>
      </c>
      <c r="BB170" s="283">
        <v>0</v>
      </c>
      <c r="BC170" s="283">
        <v>0</v>
      </c>
      <c r="BD170" s="283">
        <v>0</v>
      </c>
      <c r="BE170" s="283">
        <v>13.901436180012176</v>
      </c>
      <c r="BF170" s="319">
        <f>COUNTIF(AW170:BE170,0)</f>
        <v>8</v>
      </c>
      <c r="BG170" s="67"/>
      <c r="BH170" s="67"/>
      <c r="BI170" s="67"/>
      <c r="BJ170" s="67"/>
      <c r="BK170" s="67"/>
    </row>
    <row r="171" spans="1:63" s="241" customFormat="1" ht="12.75" customHeight="1" x14ac:dyDescent="0.2">
      <c r="A171" s="18">
        <v>68</v>
      </c>
      <c r="B171" s="238" t="s">
        <v>22</v>
      </c>
      <c r="C171" s="60" t="s">
        <v>332</v>
      </c>
      <c r="D171" s="19" t="s">
        <v>333</v>
      </c>
      <c r="E171" s="61" t="s">
        <v>334</v>
      </c>
      <c r="F171" s="62"/>
      <c r="G171" s="145">
        <f>O171+S171+W171</f>
        <v>0</v>
      </c>
      <c r="H171" s="230">
        <f>O171+S171+W171+AA171+AE171+AI171</f>
        <v>11.111111111111111</v>
      </c>
      <c r="I171" s="230">
        <f>O171+S171+W171+AA171+AE171+AI171+AM171+AQ171+AU171</f>
        <v>11.111111111111111</v>
      </c>
      <c r="J171" s="85">
        <f>COUNTA(M171,Q171,U171,Y171,AC171,AG171,AK171,AO171,AS171)</f>
        <v>1</v>
      </c>
      <c r="K171" s="117">
        <f>SUM(AW171:BE171)</f>
        <v>11.111111111111111</v>
      </c>
      <c r="L171" s="137"/>
      <c r="M171" s="63"/>
      <c r="N171" s="84"/>
      <c r="O171" s="144"/>
      <c r="P171" s="122"/>
      <c r="Q171" s="63"/>
      <c r="R171" s="84"/>
      <c r="S171" s="144"/>
      <c r="T171" s="122"/>
      <c r="U171" s="63"/>
      <c r="V171" s="84"/>
      <c r="W171" s="144"/>
      <c r="X171" s="122"/>
      <c r="Y171" s="63" t="s">
        <v>22</v>
      </c>
      <c r="Z171" s="84">
        <v>9</v>
      </c>
      <c r="AA171" s="232">
        <v>11.111111111111111</v>
      </c>
      <c r="AB171" s="233"/>
      <c r="AC171" s="234"/>
      <c r="AD171" s="235"/>
      <c r="AE171" s="232"/>
      <c r="AF171" s="233"/>
      <c r="AG171" s="234"/>
      <c r="AH171" s="235"/>
      <c r="AI171" s="232"/>
      <c r="AJ171" s="233"/>
      <c r="AK171" s="234"/>
      <c r="AL171" s="235"/>
      <c r="AM171" s="232"/>
      <c r="AN171" s="233"/>
      <c r="AO171" s="234"/>
      <c r="AP171" s="235"/>
      <c r="AQ171" s="232"/>
      <c r="AR171" s="233"/>
      <c r="AS171" s="234"/>
      <c r="AT171" s="235"/>
      <c r="AU171" s="232"/>
      <c r="AW171" s="283">
        <v>0</v>
      </c>
      <c r="AX171" s="283">
        <v>0</v>
      </c>
      <c r="AY171" s="283">
        <v>0</v>
      </c>
      <c r="AZ171" s="283">
        <v>11.111111111111111</v>
      </c>
      <c r="BA171" s="283">
        <v>0</v>
      </c>
      <c r="BB171" s="283">
        <v>0</v>
      </c>
      <c r="BC171" s="283">
        <v>0</v>
      </c>
      <c r="BD171" s="283">
        <v>0</v>
      </c>
      <c r="BE171" s="283">
        <v>0</v>
      </c>
      <c r="BF171" s="319">
        <f>COUNTIF(AW171:BE171,0)</f>
        <v>8</v>
      </c>
    </row>
    <row r="172" spans="1:63" s="241" customFormat="1" ht="12.75" customHeight="1" x14ac:dyDescent="0.2">
      <c r="A172" s="18">
        <v>69</v>
      </c>
      <c r="B172" s="238" t="s">
        <v>22</v>
      </c>
      <c r="C172" s="60" t="s">
        <v>627</v>
      </c>
      <c r="D172" s="19" t="s">
        <v>627</v>
      </c>
      <c r="E172" s="61" t="s">
        <v>926</v>
      </c>
      <c r="F172" s="62"/>
      <c r="G172" s="145">
        <f>O172+S172+W172</f>
        <v>0</v>
      </c>
      <c r="H172" s="230">
        <f>O172+S172+W172+AA172+AE172+AI172</f>
        <v>9.0909090909090917</v>
      </c>
      <c r="I172" s="230">
        <f>O172+S172+W172+AA172+AE172+AI172+AM172+AQ172+AU172</f>
        <v>9.0909090909090917</v>
      </c>
      <c r="J172" s="85">
        <f>COUNTA(M172,Q172,U172,Y172,AC172,AG172,AK172,AO172,AS172)</f>
        <v>1</v>
      </c>
      <c r="K172" s="117">
        <f>SUM(AW172:BE172)</f>
        <v>9.0909090909090917</v>
      </c>
      <c r="L172" s="137"/>
      <c r="M172" s="63"/>
      <c r="N172" s="84"/>
      <c r="O172" s="144"/>
      <c r="P172" s="122"/>
      <c r="Q172" s="63"/>
      <c r="R172" s="84"/>
      <c r="S172" s="144"/>
      <c r="T172" s="122"/>
      <c r="U172" s="63"/>
      <c r="V172" s="84"/>
      <c r="W172" s="144"/>
      <c r="X172" s="122"/>
      <c r="Y172" s="63"/>
      <c r="Z172" s="84"/>
      <c r="AA172" s="232"/>
      <c r="AB172" s="233"/>
      <c r="AC172" s="234"/>
      <c r="AD172" s="235"/>
      <c r="AE172" s="232"/>
      <c r="AF172" s="233"/>
      <c r="AG172" s="234" t="s">
        <v>22</v>
      </c>
      <c r="AH172" s="235">
        <v>11</v>
      </c>
      <c r="AI172" s="232">
        <v>9.0909090909090917</v>
      </c>
      <c r="AJ172" s="233"/>
      <c r="AK172" s="234"/>
      <c r="AL172" s="235"/>
      <c r="AM172" s="232"/>
      <c r="AN172" s="233"/>
      <c r="AO172" s="234"/>
      <c r="AP172" s="235"/>
      <c r="AQ172" s="232"/>
      <c r="AR172" s="233"/>
      <c r="AS172" s="234"/>
      <c r="AT172" s="235"/>
      <c r="AU172" s="232"/>
      <c r="AW172" s="283">
        <v>0</v>
      </c>
      <c r="AX172" s="283">
        <v>0</v>
      </c>
      <c r="AY172" s="283">
        <v>0</v>
      </c>
      <c r="AZ172" s="283">
        <v>0</v>
      </c>
      <c r="BA172" s="283">
        <v>0</v>
      </c>
      <c r="BB172" s="283">
        <v>9.0909090909090917</v>
      </c>
      <c r="BC172" s="283">
        <v>0</v>
      </c>
      <c r="BD172" s="283">
        <v>0</v>
      </c>
      <c r="BE172" s="283">
        <v>0</v>
      </c>
      <c r="BF172" s="319">
        <f>COUNTIF(AW172:BE172,0)</f>
        <v>8</v>
      </c>
      <c r="BG172" s="67"/>
      <c r="BH172" s="67"/>
      <c r="BI172" s="67"/>
      <c r="BJ172" s="67"/>
      <c r="BK172" s="67"/>
    </row>
    <row r="173" spans="1:63" s="241" customFormat="1" ht="12.75" customHeight="1" x14ac:dyDescent="0.2">
      <c r="A173" s="18">
        <v>70</v>
      </c>
      <c r="B173" s="238" t="s">
        <v>22</v>
      </c>
      <c r="C173" s="60" t="s">
        <v>100</v>
      </c>
      <c r="D173" s="19" t="s">
        <v>49</v>
      </c>
      <c r="E173" s="61" t="s">
        <v>78</v>
      </c>
      <c r="F173" s="62"/>
      <c r="G173" s="145">
        <f>O173+S173+W173</f>
        <v>9.0909090909090917</v>
      </c>
      <c r="H173" s="230">
        <f>O173+S173+W173+AA173+AE173+AI173</f>
        <v>9.0909090909090917</v>
      </c>
      <c r="I173" s="230">
        <f>O173+S173+W173+AA173+AE173+AI173+AM173+AQ173+AU173</f>
        <v>9.0909090909090917</v>
      </c>
      <c r="J173" s="85">
        <f>COUNTA(M173,Q173,U173,Y173,AC173,AG173,AK173,AO173,AS173)</f>
        <v>1</v>
      </c>
      <c r="K173" s="117">
        <f>SUM(AW173:BE173)</f>
        <v>9.0909090909090917</v>
      </c>
      <c r="L173" s="137"/>
      <c r="M173" s="63" t="s">
        <v>33</v>
      </c>
      <c r="N173" s="322">
        <v>11</v>
      </c>
      <c r="O173" s="144">
        <v>9.0909090909090917</v>
      </c>
      <c r="P173" s="122"/>
      <c r="Q173" s="63"/>
      <c r="R173" s="84"/>
      <c r="S173" s="144"/>
      <c r="T173" s="122"/>
      <c r="U173" s="63"/>
      <c r="V173" s="84"/>
      <c r="W173" s="144"/>
      <c r="X173" s="122"/>
      <c r="Y173" s="63"/>
      <c r="Z173" s="84"/>
      <c r="AA173" s="232"/>
      <c r="AB173" s="233"/>
      <c r="AC173" s="234"/>
      <c r="AD173" s="235"/>
      <c r="AE173" s="232"/>
      <c r="AF173" s="233"/>
      <c r="AG173" s="234"/>
      <c r="AH173" s="235"/>
      <c r="AI173" s="232"/>
      <c r="AJ173" s="233"/>
      <c r="AK173" s="234"/>
      <c r="AL173" s="235"/>
      <c r="AM173" s="232"/>
      <c r="AN173" s="233"/>
      <c r="AO173" s="234"/>
      <c r="AP173" s="235"/>
      <c r="AQ173" s="232"/>
      <c r="AR173" s="233"/>
      <c r="AS173" s="234"/>
      <c r="AT173" s="235"/>
      <c r="AU173" s="232"/>
      <c r="AW173" s="283">
        <v>9.0909090909090917</v>
      </c>
      <c r="AX173" s="283">
        <v>0</v>
      </c>
      <c r="AY173" s="283">
        <v>0</v>
      </c>
      <c r="AZ173" s="283">
        <v>0</v>
      </c>
      <c r="BA173" s="283">
        <v>0</v>
      </c>
      <c r="BB173" s="283">
        <v>0</v>
      </c>
      <c r="BC173" s="283">
        <v>0</v>
      </c>
      <c r="BD173" s="283">
        <v>0</v>
      </c>
      <c r="BE173" s="283">
        <v>0</v>
      </c>
      <c r="BF173" s="319">
        <f>COUNTIF(AW173:BE173,0)</f>
        <v>8</v>
      </c>
    </row>
    <row r="174" spans="1:63" s="241" customFormat="1" ht="12.75" customHeight="1" x14ac:dyDescent="0.2">
      <c r="A174" s="18">
        <v>71</v>
      </c>
      <c r="B174" s="238" t="s">
        <v>22</v>
      </c>
      <c r="C174" s="60" t="s">
        <v>767</v>
      </c>
      <c r="D174" s="19" t="s">
        <v>658</v>
      </c>
      <c r="E174" s="61" t="s">
        <v>768</v>
      </c>
      <c r="F174" s="62"/>
      <c r="G174" s="145">
        <f>O174+S174+W174</f>
        <v>7.1428571428571423</v>
      </c>
      <c r="H174" s="230">
        <f>O174+S174+W174+AA174+AE174+AI174</f>
        <v>7.1428571428571423</v>
      </c>
      <c r="I174" s="230">
        <f>O174+S174+W174+AA174+AE174+AI174+AM174+AQ174+AU174</f>
        <v>7.1428571428571423</v>
      </c>
      <c r="J174" s="85">
        <f>COUNTA(M174,Q174,U174,Y174,AC174,AG174,AK174,AO174,AS174)</f>
        <v>1</v>
      </c>
      <c r="K174" s="117">
        <f>SUM(AW174:BE174)</f>
        <v>7.1428571428571423</v>
      </c>
      <c r="L174" s="137"/>
      <c r="M174" s="63"/>
      <c r="N174" s="84"/>
      <c r="O174" s="144"/>
      <c r="P174" s="122"/>
      <c r="Q174" s="63" t="s">
        <v>660</v>
      </c>
      <c r="R174" s="322">
        <v>14</v>
      </c>
      <c r="S174" s="144">
        <v>7.1428571428571423</v>
      </c>
      <c r="T174" s="122"/>
      <c r="U174" s="63"/>
      <c r="V174" s="84"/>
      <c r="W174" s="144"/>
      <c r="X174" s="122"/>
      <c r="Y174" s="63"/>
      <c r="Z174" s="84"/>
      <c r="AA174" s="232"/>
      <c r="AB174" s="233"/>
      <c r="AC174" s="234"/>
      <c r="AD174" s="235"/>
      <c r="AE174" s="232"/>
      <c r="AF174" s="233"/>
      <c r="AG174" s="234"/>
      <c r="AH174" s="235"/>
      <c r="AI174" s="232"/>
      <c r="AJ174" s="233"/>
      <c r="AK174" s="234"/>
      <c r="AL174" s="235"/>
      <c r="AM174" s="232"/>
      <c r="AN174" s="233"/>
      <c r="AO174" s="234"/>
      <c r="AP174" s="235"/>
      <c r="AQ174" s="232"/>
      <c r="AR174" s="233"/>
      <c r="AS174" s="234"/>
      <c r="AT174" s="235"/>
      <c r="AU174" s="232"/>
      <c r="AW174" s="283">
        <v>0</v>
      </c>
      <c r="AX174" s="283">
        <v>7.1428571428571423</v>
      </c>
      <c r="AY174" s="283">
        <v>0</v>
      </c>
      <c r="AZ174" s="283">
        <v>0</v>
      </c>
      <c r="BA174" s="283">
        <v>0</v>
      </c>
      <c r="BB174" s="283">
        <v>0</v>
      </c>
      <c r="BC174" s="283">
        <v>0</v>
      </c>
      <c r="BD174" s="283">
        <v>0</v>
      </c>
      <c r="BE174" s="283">
        <v>0</v>
      </c>
      <c r="BF174" s="319">
        <f>COUNTIF(AW174:BE174,0)</f>
        <v>8</v>
      </c>
    </row>
    <row r="175" spans="1:63" s="241" customFormat="1" ht="12.75" customHeight="1" x14ac:dyDescent="0.2">
      <c r="A175" s="18">
        <v>72</v>
      </c>
      <c r="B175" s="238" t="s">
        <v>22</v>
      </c>
      <c r="C175" s="60" t="s">
        <v>194</v>
      </c>
      <c r="D175" s="19" t="s">
        <v>195</v>
      </c>
      <c r="E175" s="61" t="s">
        <v>1441</v>
      </c>
      <c r="F175" s="62"/>
      <c r="G175" s="145"/>
      <c r="H175" s="230"/>
      <c r="I175" s="230">
        <f>O175+S175+W175+AA175+AE175+AI175+AM175+AQ175+AU175</f>
        <v>6.25</v>
      </c>
      <c r="J175" s="85">
        <f>COUNTA(M175,Q175,U175,Y175,AC175,AG175,AK175,AO175,AS175)</f>
        <v>1</v>
      </c>
      <c r="K175" s="117">
        <f>SUM(AW175:BE175)</f>
        <v>6.25</v>
      </c>
      <c r="L175" s="137"/>
      <c r="M175" s="63"/>
      <c r="N175" s="84"/>
      <c r="O175" s="144"/>
      <c r="P175" s="122"/>
      <c r="Q175" s="63"/>
      <c r="R175" s="84"/>
      <c r="S175" s="144"/>
      <c r="T175" s="122"/>
      <c r="U175" s="63"/>
      <c r="V175" s="84"/>
      <c r="W175" s="144"/>
      <c r="X175" s="122"/>
      <c r="Y175" s="63"/>
      <c r="Z175" s="84"/>
      <c r="AA175" s="232"/>
      <c r="AB175" s="233"/>
      <c r="AC175" s="234"/>
      <c r="AD175" s="235"/>
      <c r="AE175" s="232"/>
      <c r="AF175" s="233"/>
      <c r="AG175" s="234"/>
      <c r="AH175" s="235"/>
      <c r="AI175" s="232"/>
      <c r="AJ175" s="233"/>
      <c r="AK175" s="234"/>
      <c r="AL175" s="235"/>
      <c r="AM175" s="232"/>
      <c r="AN175" s="233"/>
      <c r="AO175" s="234"/>
      <c r="AP175" s="235"/>
      <c r="AQ175" s="232"/>
      <c r="AR175" s="233"/>
      <c r="AS175" s="234" t="s">
        <v>33</v>
      </c>
      <c r="AT175" s="235">
        <v>16</v>
      </c>
      <c r="AU175" s="232">
        <v>6.25</v>
      </c>
      <c r="AW175" s="283">
        <v>0</v>
      </c>
      <c r="AX175" s="283">
        <v>0</v>
      </c>
      <c r="AY175" s="283">
        <v>0</v>
      </c>
      <c r="AZ175" s="283">
        <v>0</v>
      </c>
      <c r="BA175" s="283">
        <v>0</v>
      </c>
      <c r="BB175" s="283">
        <v>0</v>
      </c>
      <c r="BC175" s="283">
        <v>0</v>
      </c>
      <c r="BD175" s="283">
        <v>0</v>
      </c>
      <c r="BE175" s="283">
        <v>6.25</v>
      </c>
      <c r="BF175" s="319">
        <f>COUNTIF(AW175:BE175,0)</f>
        <v>8</v>
      </c>
    </row>
    <row r="176" spans="1:63" s="241" customFormat="1" ht="12.75" customHeight="1" x14ac:dyDescent="0.2">
      <c r="A176" s="18">
        <v>1</v>
      </c>
      <c r="B176" s="239" t="s">
        <v>174</v>
      </c>
      <c r="C176" s="60" t="s">
        <v>199</v>
      </c>
      <c r="D176" s="19" t="s">
        <v>70</v>
      </c>
      <c r="E176" s="61" t="s">
        <v>696</v>
      </c>
      <c r="F176" s="62"/>
      <c r="G176" s="145">
        <f>O176+S176+W176</f>
        <v>355.93837542999711</v>
      </c>
      <c r="H176" s="230">
        <f>O176+S176+W176+AA176+AE176+AI176</f>
        <v>533.83709635685943</v>
      </c>
      <c r="I176" s="230">
        <f>O176+S176+W176+AA176+AE176+AI176+AM176+AQ176+AU176</f>
        <v>700.40076345712805</v>
      </c>
      <c r="J176" s="85">
        <f>COUNTA(M176,Q176,U176,Y176,AC176,AG176,AK176,AO176,AS176)</f>
        <v>9</v>
      </c>
      <c r="K176" s="327">
        <f>SUM(AW176:BE176)</f>
        <v>540.11116843583375</v>
      </c>
      <c r="L176" s="137"/>
      <c r="M176" s="63" t="s">
        <v>174</v>
      </c>
      <c r="N176" s="322">
        <v>1</v>
      </c>
      <c r="O176" s="144">
        <v>142.25490200071283</v>
      </c>
      <c r="P176" s="122"/>
      <c r="Q176" s="63" t="s">
        <v>174</v>
      </c>
      <c r="R176" s="322">
        <v>3</v>
      </c>
      <c r="S176" s="144">
        <v>89.827410693301147</v>
      </c>
      <c r="T176" s="122"/>
      <c r="U176" s="63" t="s">
        <v>174</v>
      </c>
      <c r="V176" s="322">
        <v>1</v>
      </c>
      <c r="W176" s="144">
        <v>123.85606273598313</v>
      </c>
      <c r="X176" s="122"/>
      <c r="Y176" s="63" t="s">
        <v>23</v>
      </c>
      <c r="Z176" s="84">
        <v>4</v>
      </c>
      <c r="AA176" s="232">
        <v>84.275792572234778</v>
      </c>
      <c r="AB176" s="233"/>
      <c r="AC176" s="234" t="s">
        <v>23</v>
      </c>
      <c r="AD176" s="235">
        <v>7</v>
      </c>
      <c r="AE176" s="232">
        <v>61.704160301668395</v>
      </c>
      <c r="AF176" s="233"/>
      <c r="AG176" s="234" t="s">
        <v>174</v>
      </c>
      <c r="AH176" s="235">
        <v>6</v>
      </c>
      <c r="AI176" s="232">
        <v>31.91876805295923</v>
      </c>
      <c r="AJ176" s="233"/>
      <c r="AK176" s="234" t="s">
        <v>982</v>
      </c>
      <c r="AL176" s="322">
        <v>3</v>
      </c>
      <c r="AM176" s="232">
        <v>33.333333333333329</v>
      </c>
      <c r="AN176" s="233"/>
      <c r="AO176" s="234" t="s">
        <v>174</v>
      </c>
      <c r="AP176" s="322">
        <v>2</v>
      </c>
      <c r="AQ176" s="232">
        <v>99.897000433601875</v>
      </c>
      <c r="AR176" s="233"/>
      <c r="AS176" s="234" t="s">
        <v>174</v>
      </c>
      <c r="AT176" s="235">
        <v>3</v>
      </c>
      <c r="AU176" s="232">
        <v>33.333333333333329</v>
      </c>
      <c r="AW176" s="283">
        <v>142.25490200071283</v>
      </c>
      <c r="AX176" s="283">
        <v>89.827410693301147</v>
      </c>
      <c r="AY176" s="283">
        <v>123.85606273598313</v>
      </c>
      <c r="AZ176" s="283">
        <v>84.275792572234778</v>
      </c>
      <c r="BA176" s="320">
        <v>0</v>
      </c>
      <c r="BB176" s="320">
        <v>0</v>
      </c>
      <c r="BC176" s="320">
        <v>0</v>
      </c>
      <c r="BD176" s="283">
        <v>99.897000433601875</v>
      </c>
      <c r="BE176" s="320">
        <v>0</v>
      </c>
      <c r="BF176" s="319">
        <f>COUNTIF(AW176:BE176,0)</f>
        <v>4</v>
      </c>
    </row>
    <row r="177" spans="1:63" s="241" customFormat="1" ht="12.75" customHeight="1" x14ac:dyDescent="0.2">
      <c r="A177" s="18">
        <v>2</v>
      </c>
      <c r="B177" s="239" t="s">
        <v>174</v>
      </c>
      <c r="C177" s="60" t="s">
        <v>727</v>
      </c>
      <c r="D177" s="19" t="s">
        <v>54</v>
      </c>
      <c r="E177" s="61" t="s">
        <v>61</v>
      </c>
      <c r="F177" s="62"/>
      <c r="G177" s="145">
        <f>O177+S177+W177</f>
        <v>234.59339988992375</v>
      </c>
      <c r="H177" s="230">
        <f>O177+S177+W177+AA177+AE177+AI177</f>
        <v>234.59339988992375</v>
      </c>
      <c r="I177" s="230">
        <f>O177+S177+W177+AA177+AE177+AI177+AM177+AQ177+AU177</f>
        <v>499.64489967312278</v>
      </c>
      <c r="J177" s="85">
        <f>COUNTA(M177,Q177,U177,Y177,AC177,AG177,AK177,AO177,AS177)</f>
        <v>5</v>
      </c>
      <c r="K177" s="323">
        <f>SUM(AW177:BE177)</f>
        <v>499.64489967312278</v>
      </c>
      <c r="L177" s="137"/>
      <c r="M177" s="63" t="s">
        <v>174</v>
      </c>
      <c r="N177" s="322">
        <v>3</v>
      </c>
      <c r="O177" s="144">
        <v>89.827410693301147</v>
      </c>
      <c r="P177" s="122"/>
      <c r="Q177" s="63" t="s">
        <v>174</v>
      </c>
      <c r="R177" s="322">
        <v>4</v>
      </c>
      <c r="S177" s="144">
        <v>69.29475957717186</v>
      </c>
      <c r="T177" s="122"/>
      <c r="U177" s="63" t="s">
        <v>174</v>
      </c>
      <c r="V177" s="322">
        <v>2</v>
      </c>
      <c r="W177" s="144">
        <v>75.471229619450725</v>
      </c>
      <c r="X177" s="122"/>
      <c r="Y177" s="63"/>
      <c r="Z177" s="84"/>
      <c r="AA177" s="232"/>
      <c r="AB177" s="233"/>
      <c r="AC177" s="234"/>
      <c r="AD177" s="235"/>
      <c r="AE177" s="232"/>
      <c r="AF177" s="233"/>
      <c r="AG177" s="234"/>
      <c r="AH177" s="235"/>
      <c r="AI177" s="232"/>
      <c r="AJ177" s="233"/>
      <c r="AK177" s="234" t="s">
        <v>174</v>
      </c>
      <c r="AL177" s="322">
        <v>1</v>
      </c>
      <c r="AM177" s="232">
        <v>130.10299956639813</v>
      </c>
      <c r="AN177" s="233"/>
      <c r="AO177" s="234" t="s">
        <v>174</v>
      </c>
      <c r="AP177" s="322">
        <v>1</v>
      </c>
      <c r="AQ177" s="232">
        <v>134.94850021680094</v>
      </c>
      <c r="AR177" s="233"/>
      <c r="AS177" s="234"/>
      <c r="AT177" s="235"/>
      <c r="AU177" s="232"/>
      <c r="AW177" s="283">
        <v>89.827410693301147</v>
      </c>
      <c r="AX177" s="283">
        <v>69.29475957717186</v>
      </c>
      <c r="AY177" s="283">
        <v>75.471229619450725</v>
      </c>
      <c r="AZ177" s="283">
        <v>0</v>
      </c>
      <c r="BA177" s="283">
        <v>0</v>
      </c>
      <c r="BB177" s="283">
        <v>0</v>
      </c>
      <c r="BC177" s="283">
        <v>130.10299956639813</v>
      </c>
      <c r="BD177" s="283">
        <v>134.94850021680094</v>
      </c>
      <c r="BE177" s="283">
        <v>0</v>
      </c>
      <c r="BF177" s="319">
        <f>COUNTIF(AW177:BE177,0)</f>
        <v>4</v>
      </c>
    </row>
    <row r="178" spans="1:63" s="241" customFormat="1" ht="12.75" customHeight="1" x14ac:dyDescent="0.2">
      <c r="A178" s="18">
        <v>3</v>
      </c>
      <c r="B178" s="239" t="s">
        <v>174</v>
      </c>
      <c r="C178" s="60" t="s">
        <v>197</v>
      </c>
      <c r="D178" s="19" t="s">
        <v>198</v>
      </c>
      <c r="E178" s="61" t="s">
        <v>697</v>
      </c>
      <c r="F178" s="62"/>
      <c r="G178" s="145">
        <f>O178+S178+W178</f>
        <v>255.17258993251232</v>
      </c>
      <c r="H178" s="230">
        <f>O178+S178+W178+AA178+AE178+AI178</f>
        <v>255.17258993251232</v>
      </c>
      <c r="I178" s="230">
        <f>O178+S178+W178+AA178+AE178+AI178+AM178+AQ178+AU178</f>
        <v>401.73625703278083</v>
      </c>
      <c r="J178" s="85">
        <f>COUNTA(M178,Q178,U178,Y178,AC178,AG178,AK178,AO178,AS178)</f>
        <v>4</v>
      </c>
      <c r="K178" s="323">
        <f>SUM(AW178:BE178)</f>
        <v>401.73625703278083</v>
      </c>
      <c r="L178" s="137"/>
      <c r="M178" s="63" t="s">
        <v>174</v>
      </c>
      <c r="N178" s="322">
        <v>2</v>
      </c>
      <c r="O178" s="144">
        <v>112.91768793179949</v>
      </c>
      <c r="P178" s="122"/>
      <c r="Q178" s="63" t="s">
        <v>174</v>
      </c>
      <c r="R178" s="322">
        <v>1</v>
      </c>
      <c r="S178" s="144">
        <v>142.25490200071283</v>
      </c>
      <c r="T178" s="122"/>
      <c r="U178" s="63"/>
      <c r="V178" s="84"/>
      <c r="W178" s="144"/>
      <c r="X178" s="122"/>
      <c r="Y178" s="63"/>
      <c r="Z178" s="84"/>
      <c r="AA178" s="232"/>
      <c r="AB178" s="233"/>
      <c r="AC178" s="234"/>
      <c r="AD178" s="235"/>
      <c r="AE178" s="232"/>
      <c r="AF178" s="233"/>
      <c r="AG178" s="234"/>
      <c r="AH178" s="235"/>
      <c r="AI178" s="232"/>
      <c r="AJ178" s="233"/>
      <c r="AK178" s="234"/>
      <c r="AL178" s="235"/>
      <c r="AM178" s="232"/>
      <c r="AN178" s="233"/>
      <c r="AO178" s="234" t="s">
        <v>174</v>
      </c>
      <c r="AP178" s="322">
        <v>3</v>
      </c>
      <c r="AQ178" s="232">
        <v>71.092437480817821</v>
      </c>
      <c r="AR178" s="233"/>
      <c r="AS178" s="234" t="s">
        <v>174</v>
      </c>
      <c r="AT178" s="235">
        <v>2</v>
      </c>
      <c r="AU178" s="232">
        <v>75.471229619450725</v>
      </c>
      <c r="AW178" s="283">
        <v>112.91768793179949</v>
      </c>
      <c r="AX178" s="283">
        <v>142.25490200071283</v>
      </c>
      <c r="AY178" s="283">
        <v>0</v>
      </c>
      <c r="AZ178" s="283">
        <v>0</v>
      </c>
      <c r="BA178" s="283">
        <v>0</v>
      </c>
      <c r="BB178" s="283">
        <v>0</v>
      </c>
      <c r="BC178" s="283">
        <v>0</v>
      </c>
      <c r="BD178" s="283">
        <v>71.092437480817821</v>
      </c>
      <c r="BE178" s="283">
        <v>75.471229619450725</v>
      </c>
      <c r="BF178" s="319">
        <f>COUNTIF(AW178:BE178,0)</f>
        <v>5</v>
      </c>
    </row>
    <row r="179" spans="1:63" s="241" customFormat="1" ht="12.75" customHeight="1" x14ac:dyDescent="0.2">
      <c r="A179" s="18">
        <v>4</v>
      </c>
      <c r="B179" s="239" t="s">
        <v>174</v>
      </c>
      <c r="C179" s="60" t="s">
        <v>134</v>
      </c>
      <c r="D179" s="19" t="s">
        <v>430</v>
      </c>
      <c r="E179" s="61" t="s">
        <v>229</v>
      </c>
      <c r="F179" s="62"/>
      <c r="G179" s="145">
        <f>O179+S179+W179</f>
        <v>112.91768793179949</v>
      </c>
      <c r="H179" s="230">
        <f>O179+S179+W179+AA179+AE179+AI179</f>
        <v>112.91768793179949</v>
      </c>
      <c r="I179" s="230">
        <f>O179+S179+W179+AA179+AE179+AI179+AM179+AQ179+AU179</f>
        <v>256.77375066778262</v>
      </c>
      <c r="J179" s="85">
        <f>COUNTA(M179,Q179,U179,Y179,AC179,AG179,AK179,AO179,AS179)</f>
        <v>3</v>
      </c>
      <c r="K179" s="323">
        <f>SUM(AW179:BE179)</f>
        <v>256.77375066778262</v>
      </c>
      <c r="L179" s="137"/>
      <c r="M179" s="63"/>
      <c r="N179" s="84"/>
      <c r="O179" s="144"/>
      <c r="P179" s="122"/>
      <c r="Q179" s="63" t="s">
        <v>174</v>
      </c>
      <c r="R179" s="322">
        <v>2</v>
      </c>
      <c r="S179" s="144">
        <v>112.91768793179949</v>
      </c>
      <c r="T179" s="122"/>
      <c r="U179" s="63"/>
      <c r="V179" s="84"/>
      <c r="W179" s="144"/>
      <c r="X179" s="122"/>
      <c r="Y179" s="63"/>
      <c r="Z179" s="84"/>
      <c r="AA179" s="232"/>
      <c r="AB179" s="233"/>
      <c r="AC179" s="234"/>
      <c r="AD179" s="235"/>
      <c r="AE179" s="232"/>
      <c r="AF179" s="233"/>
      <c r="AG179" s="234"/>
      <c r="AH179" s="235"/>
      <c r="AI179" s="232"/>
      <c r="AJ179" s="233"/>
      <c r="AK179" s="234"/>
      <c r="AL179" s="235"/>
      <c r="AM179" s="232"/>
      <c r="AN179" s="233"/>
      <c r="AO179" s="234" t="s">
        <v>174</v>
      </c>
      <c r="AP179" s="322">
        <v>5</v>
      </c>
      <c r="AQ179" s="232">
        <v>20</v>
      </c>
      <c r="AR179" s="233"/>
      <c r="AS179" s="234" t="s">
        <v>174</v>
      </c>
      <c r="AT179" s="235">
        <v>1</v>
      </c>
      <c r="AU179" s="232">
        <v>123.85606273598313</v>
      </c>
      <c r="AW179" s="283">
        <v>0</v>
      </c>
      <c r="AX179" s="283">
        <v>112.91768793179949</v>
      </c>
      <c r="AY179" s="283">
        <v>0</v>
      </c>
      <c r="AZ179" s="283">
        <v>0</v>
      </c>
      <c r="BA179" s="283">
        <v>0</v>
      </c>
      <c r="BB179" s="283">
        <v>0</v>
      </c>
      <c r="BC179" s="283">
        <v>0</v>
      </c>
      <c r="BD179" s="283">
        <v>20</v>
      </c>
      <c r="BE179" s="283">
        <v>123.85606273598313</v>
      </c>
      <c r="BF179" s="319">
        <f>COUNTIF(AW179:BE179,0)</f>
        <v>6</v>
      </c>
    </row>
    <row r="180" spans="1:63" s="241" customFormat="1" ht="12.75" customHeight="1" x14ac:dyDescent="0.2">
      <c r="A180" s="18">
        <v>5</v>
      </c>
      <c r="B180" s="239" t="s">
        <v>174</v>
      </c>
      <c r="C180" s="60" t="s">
        <v>735</v>
      </c>
      <c r="D180" s="19" t="s">
        <v>324</v>
      </c>
      <c r="E180" s="61" t="s">
        <v>231</v>
      </c>
      <c r="F180" s="62"/>
      <c r="G180" s="145">
        <f>O180+S180+W180</f>
        <v>47.619047619047613</v>
      </c>
      <c r="H180" s="230">
        <f>O180+S180+W180+AA180+AE180+AI180</f>
        <v>200.83099805423734</v>
      </c>
      <c r="I180" s="230">
        <f>O180+S180+W180+AA180+AE180+AI180+AM180+AQ180+AU180</f>
        <v>200.83099805423734</v>
      </c>
      <c r="J180" s="85">
        <f>COUNTA(M180,Q180,U180,Y180,AC180,AG180,AK180,AO180,AS180)</f>
        <v>5</v>
      </c>
      <c r="K180" s="323">
        <f>SUM(AW180:BE180)</f>
        <v>200.83099805423734</v>
      </c>
      <c r="L180" s="137"/>
      <c r="M180" s="63"/>
      <c r="N180" s="84"/>
      <c r="O180" s="144"/>
      <c r="P180" s="122"/>
      <c r="Q180" s="63" t="s">
        <v>174</v>
      </c>
      <c r="R180" s="322">
        <v>7</v>
      </c>
      <c r="S180" s="144">
        <v>14.285714285714285</v>
      </c>
      <c r="T180" s="122"/>
      <c r="U180" s="63" t="s">
        <v>174</v>
      </c>
      <c r="V180" s="322">
        <v>3</v>
      </c>
      <c r="W180" s="144">
        <v>33.333333333333329</v>
      </c>
      <c r="X180" s="122"/>
      <c r="Y180" s="63" t="s">
        <v>23</v>
      </c>
      <c r="Z180" s="84">
        <v>6</v>
      </c>
      <c r="AA180" s="232">
        <v>53.249007397228503</v>
      </c>
      <c r="AB180" s="233"/>
      <c r="AC180" s="234" t="s">
        <v>23</v>
      </c>
      <c r="AD180" s="235">
        <v>5</v>
      </c>
      <c r="AE180" s="232">
        <v>85.677228752246961</v>
      </c>
      <c r="AF180" s="233"/>
      <c r="AG180" s="234" t="s">
        <v>174</v>
      </c>
      <c r="AH180" s="235">
        <v>7</v>
      </c>
      <c r="AI180" s="232">
        <v>14.285714285714285</v>
      </c>
      <c r="AJ180" s="233"/>
      <c r="AK180" s="234"/>
      <c r="AL180" s="235"/>
      <c r="AM180" s="232"/>
      <c r="AN180" s="233"/>
      <c r="AO180" s="234"/>
      <c r="AP180" s="235"/>
      <c r="AQ180" s="232"/>
      <c r="AR180" s="233"/>
      <c r="AS180" s="234"/>
      <c r="AT180" s="235"/>
      <c r="AU180" s="232"/>
      <c r="AW180" s="283">
        <v>0</v>
      </c>
      <c r="AX180" s="283">
        <v>14.285714285714285</v>
      </c>
      <c r="AY180" s="283">
        <v>33.333333333333329</v>
      </c>
      <c r="AZ180" s="283">
        <v>53.249007397228503</v>
      </c>
      <c r="BA180" s="283">
        <v>85.677228752246961</v>
      </c>
      <c r="BB180" s="283">
        <v>14.285714285714285</v>
      </c>
      <c r="BC180" s="283">
        <v>0</v>
      </c>
      <c r="BD180" s="283">
        <v>0</v>
      </c>
      <c r="BE180" s="283">
        <v>0</v>
      </c>
      <c r="BF180" s="319">
        <f>COUNTIF(AW180:BE180,0)</f>
        <v>4</v>
      </c>
      <c r="BG180" s="67"/>
      <c r="BH180" s="67"/>
      <c r="BI180" s="67"/>
      <c r="BJ180" s="67"/>
      <c r="BK180" s="67"/>
    </row>
    <row r="181" spans="1:63" s="241" customFormat="1" ht="12.75" customHeight="1" x14ac:dyDescent="0.2">
      <c r="A181" s="18">
        <v>6</v>
      </c>
      <c r="B181" s="239" t="s">
        <v>174</v>
      </c>
      <c r="C181" s="60" t="s">
        <v>428</v>
      </c>
      <c r="D181" s="19" t="s">
        <v>68</v>
      </c>
      <c r="E181" s="61" t="s">
        <v>698</v>
      </c>
      <c r="F181" s="62"/>
      <c r="G181" s="145">
        <f>O181+S181+W181</f>
        <v>50.163544641054756</v>
      </c>
      <c r="H181" s="230">
        <f>O181+S181+W181+AA181+AE181+AI181</f>
        <v>163.08123257285425</v>
      </c>
      <c r="I181" s="230">
        <f>O181+S181+W181+AA181+AE181+AI181+AM181+AQ181+AU181</f>
        <v>163.08123257285425</v>
      </c>
      <c r="J181" s="85">
        <f>COUNTA(M181,Q181,U181,Y181,AC181,AG181,AK181,AO181,AS181)</f>
        <v>2</v>
      </c>
      <c r="K181" s="117">
        <f>SUM(AW181:BE181)</f>
        <v>163.08123257285425</v>
      </c>
      <c r="L181" s="137"/>
      <c r="M181" s="63" t="s">
        <v>174</v>
      </c>
      <c r="N181" s="322">
        <v>5</v>
      </c>
      <c r="O181" s="144">
        <v>50.163544641054756</v>
      </c>
      <c r="P181" s="122"/>
      <c r="Q181" s="63"/>
      <c r="R181" s="84"/>
      <c r="S181" s="144"/>
      <c r="T181" s="122"/>
      <c r="U181" s="63"/>
      <c r="V181" s="84"/>
      <c r="W181" s="144"/>
      <c r="X181" s="122"/>
      <c r="Y181" s="63"/>
      <c r="Z181" s="84"/>
      <c r="AA181" s="232"/>
      <c r="AB181" s="233"/>
      <c r="AC181" s="234"/>
      <c r="AD181" s="235"/>
      <c r="AE181" s="232"/>
      <c r="AF181" s="233"/>
      <c r="AG181" s="234" t="s">
        <v>174</v>
      </c>
      <c r="AH181" s="235">
        <v>2</v>
      </c>
      <c r="AI181" s="232">
        <v>112.91768793179949</v>
      </c>
      <c r="AJ181" s="233"/>
      <c r="AK181" s="234"/>
      <c r="AL181" s="235"/>
      <c r="AM181" s="232"/>
      <c r="AN181" s="233"/>
      <c r="AO181" s="234"/>
      <c r="AP181" s="235"/>
      <c r="AQ181" s="232"/>
      <c r="AR181" s="233"/>
      <c r="AS181" s="234"/>
      <c r="AT181" s="235"/>
      <c r="AU181" s="232"/>
      <c r="AW181" s="283">
        <v>50.163544641054756</v>
      </c>
      <c r="AX181" s="283">
        <v>0</v>
      </c>
      <c r="AY181" s="283">
        <v>0</v>
      </c>
      <c r="AZ181" s="283">
        <v>0</v>
      </c>
      <c r="BA181" s="283">
        <v>0</v>
      </c>
      <c r="BB181" s="283">
        <v>112.91768793179949</v>
      </c>
      <c r="BC181" s="283">
        <v>0</v>
      </c>
      <c r="BD181" s="283">
        <v>0</v>
      </c>
      <c r="BE181" s="283">
        <v>0</v>
      </c>
      <c r="BF181" s="319">
        <f>COUNTIF(AW181:BE181,0)</f>
        <v>7</v>
      </c>
    </row>
    <row r="182" spans="1:63" s="241" customFormat="1" ht="12.75" customHeight="1" x14ac:dyDescent="0.2">
      <c r="A182" s="18">
        <v>7</v>
      </c>
      <c r="B182" s="239" t="s">
        <v>174</v>
      </c>
      <c r="C182" s="60" t="s">
        <v>311</v>
      </c>
      <c r="D182" s="19" t="s">
        <v>312</v>
      </c>
      <c r="E182" s="61" t="s">
        <v>927</v>
      </c>
      <c r="F182" s="62"/>
      <c r="G182" s="145">
        <f>O182+S182+W182</f>
        <v>0</v>
      </c>
      <c r="H182" s="230">
        <f>O182+S182+W182+AA182+AE182+AI182</f>
        <v>142.25490200071283</v>
      </c>
      <c r="I182" s="230">
        <f>O182+S182+W182+AA182+AE182+AI182+AM182+AQ182+AU182</f>
        <v>142.25490200071283</v>
      </c>
      <c r="J182" s="85">
        <f>COUNTA(M182,Q182,U182,Y182,AC182,AG182,AK182,AO182,AS182)</f>
        <v>1</v>
      </c>
      <c r="K182" s="117">
        <f>SUM(AW182:BE182)</f>
        <v>142.25490200071283</v>
      </c>
      <c r="L182" s="137"/>
      <c r="M182" s="63"/>
      <c r="N182" s="84"/>
      <c r="O182" s="144"/>
      <c r="P182" s="122"/>
      <c r="Q182" s="63"/>
      <c r="R182" s="84"/>
      <c r="S182" s="144"/>
      <c r="T182" s="122"/>
      <c r="U182" s="63"/>
      <c r="V182" s="84"/>
      <c r="W182" s="144"/>
      <c r="X182" s="122"/>
      <c r="Y182" s="63"/>
      <c r="Z182" s="84"/>
      <c r="AA182" s="232"/>
      <c r="AB182" s="233"/>
      <c r="AC182" s="234"/>
      <c r="AD182" s="235"/>
      <c r="AE182" s="232"/>
      <c r="AF182" s="233"/>
      <c r="AG182" s="234" t="s">
        <v>174</v>
      </c>
      <c r="AH182" s="235">
        <v>1</v>
      </c>
      <c r="AI182" s="232">
        <v>142.25490200071283</v>
      </c>
      <c r="AJ182" s="233"/>
      <c r="AK182" s="234"/>
      <c r="AL182" s="235"/>
      <c r="AM182" s="232"/>
      <c r="AN182" s="233"/>
      <c r="AO182" s="234"/>
      <c r="AP182" s="235"/>
      <c r="AQ182" s="232"/>
      <c r="AR182" s="233"/>
      <c r="AS182" s="234"/>
      <c r="AT182" s="235"/>
      <c r="AU182" s="232"/>
      <c r="AW182" s="283">
        <v>0</v>
      </c>
      <c r="AX182" s="283">
        <v>0</v>
      </c>
      <c r="AY182" s="283">
        <v>0</v>
      </c>
      <c r="AZ182" s="283">
        <v>0</v>
      </c>
      <c r="BA182" s="283">
        <v>0</v>
      </c>
      <c r="BB182" s="283">
        <v>142.25490200071283</v>
      </c>
      <c r="BC182" s="283">
        <v>0</v>
      </c>
      <c r="BD182" s="283">
        <v>0</v>
      </c>
      <c r="BE182" s="283">
        <v>0</v>
      </c>
      <c r="BF182" s="319">
        <f>COUNTIF(AW182:BE182,0)</f>
        <v>8</v>
      </c>
    </row>
    <row r="183" spans="1:63" s="241" customFormat="1" ht="12.75" customHeight="1" x14ac:dyDescent="0.2">
      <c r="A183" s="18">
        <v>8</v>
      </c>
      <c r="B183" s="239" t="s">
        <v>174</v>
      </c>
      <c r="C183" s="60" t="s">
        <v>200</v>
      </c>
      <c r="D183" s="19" t="s">
        <v>138</v>
      </c>
      <c r="E183" s="61" t="s">
        <v>201</v>
      </c>
      <c r="F183" s="62"/>
      <c r="G183" s="145">
        <f>O183+S183+W183</f>
        <v>31.91876805295923</v>
      </c>
      <c r="H183" s="230">
        <f>O183+S183+W183+AA183+AE183+AI183</f>
        <v>31.91876805295923</v>
      </c>
      <c r="I183" s="230">
        <f>O183+S183+W183+AA183+AE183+AI183+AM183+AQ183+AU183</f>
        <v>101.76426870336205</v>
      </c>
      <c r="J183" s="85">
        <f>COUNTA(M183,Q183,U183,Y183,AC183,AG183,AK183,AO183,AS183)</f>
        <v>3</v>
      </c>
      <c r="K183" s="323">
        <f>SUM(AW183:BE183)</f>
        <v>101.76426870336205</v>
      </c>
      <c r="L183" s="137"/>
      <c r="M183" s="63" t="s">
        <v>174</v>
      </c>
      <c r="N183" s="322">
        <v>6</v>
      </c>
      <c r="O183" s="144">
        <v>31.91876805295923</v>
      </c>
      <c r="P183" s="122"/>
      <c r="Q183" s="63"/>
      <c r="R183" s="84"/>
      <c r="S183" s="144"/>
      <c r="T183" s="122"/>
      <c r="U183" s="63"/>
      <c r="V183" s="84"/>
      <c r="W183" s="144"/>
      <c r="X183" s="122"/>
      <c r="Y183" s="63"/>
      <c r="Z183" s="84"/>
      <c r="AA183" s="232"/>
      <c r="AB183" s="233"/>
      <c r="AC183" s="234"/>
      <c r="AD183" s="235"/>
      <c r="AE183" s="232"/>
      <c r="AF183" s="233"/>
      <c r="AG183" s="234"/>
      <c r="AH183" s="235"/>
      <c r="AI183" s="232"/>
      <c r="AJ183" s="233"/>
      <c r="AK183" s="234" t="s">
        <v>174</v>
      </c>
      <c r="AL183" s="322">
        <v>4</v>
      </c>
      <c r="AM183" s="232">
        <v>25</v>
      </c>
      <c r="AN183" s="233"/>
      <c r="AO183" s="234" t="s">
        <v>174</v>
      </c>
      <c r="AP183" s="322">
        <v>4</v>
      </c>
      <c r="AQ183" s="232">
        <v>44.845500650402819</v>
      </c>
      <c r="AR183" s="233"/>
      <c r="AS183" s="234"/>
      <c r="AT183" s="235"/>
      <c r="AU183" s="232"/>
      <c r="AW183" s="283">
        <v>31.91876805295923</v>
      </c>
      <c r="AX183" s="283">
        <v>0</v>
      </c>
      <c r="AY183" s="283">
        <v>0</v>
      </c>
      <c r="AZ183" s="283">
        <v>0</v>
      </c>
      <c r="BA183" s="283">
        <v>0</v>
      </c>
      <c r="BB183" s="283">
        <v>0</v>
      </c>
      <c r="BC183" s="283">
        <v>25</v>
      </c>
      <c r="BD183" s="283">
        <v>44.845500650402819</v>
      </c>
      <c r="BE183" s="283">
        <v>0</v>
      </c>
      <c r="BF183" s="319">
        <f>COUNTIF(AW183:BE183,0)</f>
        <v>6</v>
      </c>
    </row>
    <row r="184" spans="1:63" s="241" customFormat="1" ht="12.75" customHeight="1" x14ac:dyDescent="0.2">
      <c r="A184" s="18">
        <v>9</v>
      </c>
      <c r="B184" s="239" t="s">
        <v>174</v>
      </c>
      <c r="C184" s="60" t="s">
        <v>226</v>
      </c>
      <c r="D184" s="19" t="s">
        <v>573</v>
      </c>
      <c r="E184" s="61" t="s">
        <v>607</v>
      </c>
      <c r="F184" s="62"/>
      <c r="G184" s="145">
        <f>O184+S184+W184</f>
        <v>0</v>
      </c>
      <c r="H184" s="230">
        <f>O184+S184+W184+AA184+AE184+AI184</f>
        <v>0</v>
      </c>
      <c r="I184" s="230">
        <f>O184+S184+W184+AA184+AE184+AI184+AM184+AQ184+AU184</f>
        <v>90.051499783199063</v>
      </c>
      <c r="J184" s="85">
        <f>COUNTA(M184,Q184,U184,Y184,AC184,AG184,AK184,AO184,AS184)</f>
        <v>1</v>
      </c>
      <c r="K184" s="117">
        <f>SUM(AW184:BE184)</f>
        <v>90.051499783199063</v>
      </c>
      <c r="L184" s="137"/>
      <c r="M184" s="63"/>
      <c r="N184" s="84"/>
      <c r="O184" s="144"/>
      <c r="P184" s="122"/>
      <c r="Q184" s="63"/>
      <c r="R184" s="84"/>
      <c r="S184" s="144"/>
      <c r="T184" s="122"/>
      <c r="U184" s="63"/>
      <c r="V184" s="84"/>
      <c r="W184" s="144"/>
      <c r="X184" s="122"/>
      <c r="Y184" s="63"/>
      <c r="Z184" s="84"/>
      <c r="AA184" s="232"/>
      <c r="AB184" s="233"/>
      <c r="AC184" s="234"/>
      <c r="AD184" s="235"/>
      <c r="AE184" s="232"/>
      <c r="AF184" s="233"/>
      <c r="AG184" s="234"/>
      <c r="AH184" s="235"/>
      <c r="AI184" s="232"/>
      <c r="AJ184" s="233"/>
      <c r="AK184" s="234" t="s">
        <v>174</v>
      </c>
      <c r="AL184" s="322">
        <v>2</v>
      </c>
      <c r="AM184" s="232">
        <v>90.051499783199063</v>
      </c>
      <c r="AN184" s="233"/>
      <c r="AO184" s="234"/>
      <c r="AP184" s="235"/>
      <c r="AQ184" s="232"/>
      <c r="AR184" s="233"/>
      <c r="AS184" s="234"/>
      <c r="AT184" s="235"/>
      <c r="AU184" s="232"/>
      <c r="AW184" s="283">
        <v>0</v>
      </c>
      <c r="AX184" s="283">
        <v>0</v>
      </c>
      <c r="AY184" s="283">
        <v>0</v>
      </c>
      <c r="AZ184" s="283">
        <v>0</v>
      </c>
      <c r="BA184" s="283">
        <v>0</v>
      </c>
      <c r="BB184" s="283">
        <v>0</v>
      </c>
      <c r="BC184" s="283">
        <v>90.051499783199063</v>
      </c>
      <c r="BD184" s="283">
        <v>0</v>
      </c>
      <c r="BE184" s="283">
        <v>0</v>
      </c>
      <c r="BF184" s="319">
        <f>COUNTIF(AW184:BE184,0)</f>
        <v>8</v>
      </c>
    </row>
    <row r="185" spans="1:63" s="241" customFormat="1" ht="12.75" customHeight="1" x14ac:dyDescent="0.2">
      <c r="A185" s="18">
        <v>10</v>
      </c>
      <c r="B185" s="239" t="s">
        <v>174</v>
      </c>
      <c r="C185" s="60" t="s">
        <v>930</v>
      </c>
      <c r="D185" s="19" t="s">
        <v>931</v>
      </c>
      <c r="E185" s="61" t="s">
        <v>933</v>
      </c>
      <c r="F185" s="62"/>
      <c r="G185" s="145">
        <f>O185+S185+W185</f>
        <v>0</v>
      </c>
      <c r="H185" s="230">
        <f>O185+S185+W185+AA185+AE185+AI185</f>
        <v>89.827410693301147</v>
      </c>
      <c r="I185" s="230">
        <f>O185+S185+W185+AA185+AE185+AI185+AM185+AQ185+AU185</f>
        <v>89.827410693301147</v>
      </c>
      <c r="J185" s="85">
        <f>COUNTA(M185,Q185,U185,Y185,AC185,AG185,AK185,AO185,AS185)</f>
        <v>1</v>
      </c>
      <c r="K185" s="117">
        <f>SUM(AW185:BE185)</f>
        <v>89.827410693301147</v>
      </c>
      <c r="L185" s="137"/>
      <c r="M185" s="63"/>
      <c r="N185" s="84"/>
      <c r="O185" s="144"/>
      <c r="P185" s="122"/>
      <c r="Q185" s="63"/>
      <c r="R185" s="84"/>
      <c r="S185" s="144"/>
      <c r="T185" s="122"/>
      <c r="U185" s="63"/>
      <c r="V185" s="84"/>
      <c r="W185" s="144"/>
      <c r="X185" s="122"/>
      <c r="Y185" s="63"/>
      <c r="Z185" s="84"/>
      <c r="AA185" s="232"/>
      <c r="AB185" s="233"/>
      <c r="AC185" s="234"/>
      <c r="AD185" s="235"/>
      <c r="AE185" s="232"/>
      <c r="AF185" s="233"/>
      <c r="AG185" s="234" t="s">
        <v>174</v>
      </c>
      <c r="AH185" s="235">
        <v>3</v>
      </c>
      <c r="AI185" s="232">
        <v>89.827410693301147</v>
      </c>
      <c r="AJ185" s="233"/>
      <c r="AK185" s="234"/>
      <c r="AL185" s="235"/>
      <c r="AM185" s="232"/>
      <c r="AN185" s="233"/>
      <c r="AO185" s="234"/>
      <c r="AP185" s="235"/>
      <c r="AQ185" s="232"/>
      <c r="AR185" s="233"/>
      <c r="AS185" s="234"/>
      <c r="AT185" s="235"/>
      <c r="AU185" s="232"/>
      <c r="AW185" s="283">
        <v>0</v>
      </c>
      <c r="AX185" s="283">
        <v>0</v>
      </c>
      <c r="AY185" s="283">
        <v>0</v>
      </c>
      <c r="AZ185" s="283">
        <v>0</v>
      </c>
      <c r="BA185" s="283">
        <v>0</v>
      </c>
      <c r="BB185" s="283">
        <v>89.827410693301147</v>
      </c>
      <c r="BC185" s="283">
        <v>0</v>
      </c>
      <c r="BD185" s="283">
        <v>0</v>
      </c>
      <c r="BE185" s="283">
        <v>0</v>
      </c>
      <c r="BF185" s="319">
        <f>COUNTIF(AW185:BE185,0)</f>
        <v>8</v>
      </c>
    </row>
    <row r="186" spans="1:63" s="241" customFormat="1" ht="12.75" customHeight="1" x14ac:dyDescent="0.2">
      <c r="A186" s="18">
        <v>11</v>
      </c>
      <c r="B186" s="239" t="s">
        <v>174</v>
      </c>
      <c r="C186" s="60" t="s">
        <v>934</v>
      </c>
      <c r="D186" s="19" t="s">
        <v>935</v>
      </c>
      <c r="E186" s="61" t="s">
        <v>937</v>
      </c>
      <c r="F186" s="62"/>
      <c r="G186" s="145">
        <f>O186+S186+W186</f>
        <v>0</v>
      </c>
      <c r="H186" s="230">
        <f>O186+S186+W186+AA186+AE186+AI186</f>
        <v>69.29475957717186</v>
      </c>
      <c r="I186" s="230">
        <f>O186+S186+W186+AA186+AE186+AI186+AM186+AQ186+AU186</f>
        <v>69.29475957717186</v>
      </c>
      <c r="J186" s="85">
        <f>COUNTA(M186,Q186,U186,Y186,AC186,AG186,AK186,AO186,AS186)</f>
        <v>1</v>
      </c>
      <c r="K186" s="117">
        <f>SUM(AW186:BE186)</f>
        <v>69.29475957717186</v>
      </c>
      <c r="L186" s="137"/>
      <c r="M186" s="63"/>
      <c r="N186" s="84"/>
      <c r="O186" s="144"/>
      <c r="P186" s="122"/>
      <c r="Q186" s="63"/>
      <c r="R186" s="84"/>
      <c r="S186" s="144"/>
      <c r="T186" s="122"/>
      <c r="U186" s="63"/>
      <c r="V186" s="84"/>
      <c r="W186" s="144"/>
      <c r="X186" s="122"/>
      <c r="Y186" s="63"/>
      <c r="Z186" s="84"/>
      <c r="AA186" s="232"/>
      <c r="AB186" s="233"/>
      <c r="AC186" s="234"/>
      <c r="AD186" s="235"/>
      <c r="AE186" s="232"/>
      <c r="AF186" s="233"/>
      <c r="AG186" s="234" t="s">
        <v>174</v>
      </c>
      <c r="AH186" s="235">
        <v>4</v>
      </c>
      <c r="AI186" s="232">
        <v>69.29475957717186</v>
      </c>
      <c r="AJ186" s="233"/>
      <c r="AK186" s="234"/>
      <c r="AL186" s="235"/>
      <c r="AM186" s="232"/>
      <c r="AN186" s="233"/>
      <c r="AO186" s="234"/>
      <c r="AP186" s="235"/>
      <c r="AQ186" s="232"/>
      <c r="AR186" s="233"/>
      <c r="AS186" s="234"/>
      <c r="AT186" s="235"/>
      <c r="AU186" s="232"/>
      <c r="AW186" s="283">
        <v>0</v>
      </c>
      <c r="AX186" s="283">
        <v>0</v>
      </c>
      <c r="AY186" s="283">
        <v>0</v>
      </c>
      <c r="AZ186" s="283">
        <v>0</v>
      </c>
      <c r="BA186" s="283">
        <v>0</v>
      </c>
      <c r="BB186" s="283">
        <v>69.29475957717186</v>
      </c>
      <c r="BC186" s="283">
        <v>0</v>
      </c>
      <c r="BD186" s="283">
        <v>0</v>
      </c>
      <c r="BE186" s="283">
        <v>0</v>
      </c>
      <c r="BF186" s="319">
        <f>COUNTIF(AW186:BE186,0)</f>
        <v>8</v>
      </c>
      <c r="BG186" s="67"/>
      <c r="BH186" s="67"/>
      <c r="BI186" s="67"/>
      <c r="BJ186" s="67"/>
      <c r="BK186" s="67"/>
    </row>
    <row r="187" spans="1:63" s="241" customFormat="1" ht="12.75" customHeight="1" x14ac:dyDescent="0.2">
      <c r="A187" s="18">
        <v>12</v>
      </c>
      <c r="B187" s="239" t="s">
        <v>174</v>
      </c>
      <c r="C187" s="60" t="s">
        <v>95</v>
      </c>
      <c r="D187" s="19" t="s">
        <v>96</v>
      </c>
      <c r="E187" s="61" t="s">
        <v>97</v>
      </c>
      <c r="F187" s="62"/>
      <c r="G187" s="145">
        <f>O187+S187+W187</f>
        <v>69.29475957717186</v>
      </c>
      <c r="H187" s="230">
        <f>O187+S187+W187+AA187+AE187+AI187</f>
        <v>69.29475957717186</v>
      </c>
      <c r="I187" s="230">
        <f>O187+S187+W187+AA187+AE187+AI187+AM187+AQ187+AU187</f>
        <v>69.29475957717186</v>
      </c>
      <c r="J187" s="85">
        <f>COUNTA(M187,Q187,U187,Y187,AC187,AG187,AK187,AO187,AS187)</f>
        <v>1</v>
      </c>
      <c r="K187" s="117">
        <f>SUM(AW187:BE187)</f>
        <v>69.29475957717186</v>
      </c>
      <c r="L187" s="137"/>
      <c r="M187" s="63" t="s">
        <v>174</v>
      </c>
      <c r="N187" s="322">
        <v>4</v>
      </c>
      <c r="O187" s="144">
        <v>69.29475957717186</v>
      </c>
      <c r="P187" s="122"/>
      <c r="Q187" s="63"/>
      <c r="R187" s="84"/>
      <c r="S187" s="144"/>
      <c r="T187" s="122"/>
      <c r="U187" s="63"/>
      <c r="V187" s="84"/>
      <c r="W187" s="144"/>
      <c r="X187" s="122"/>
      <c r="Y187" s="63"/>
      <c r="Z187" s="84"/>
      <c r="AA187" s="232"/>
      <c r="AB187" s="233"/>
      <c r="AC187" s="234"/>
      <c r="AD187" s="235"/>
      <c r="AE187" s="232"/>
      <c r="AF187" s="233"/>
      <c r="AG187" s="234"/>
      <c r="AH187" s="235"/>
      <c r="AI187" s="232"/>
      <c r="AJ187" s="233"/>
      <c r="AK187" s="234"/>
      <c r="AL187" s="235"/>
      <c r="AM187" s="232"/>
      <c r="AN187" s="233"/>
      <c r="AO187" s="234"/>
      <c r="AP187" s="235"/>
      <c r="AQ187" s="232"/>
      <c r="AR187" s="233"/>
      <c r="AS187" s="234"/>
      <c r="AT187" s="235"/>
      <c r="AU187" s="232"/>
      <c r="AW187" s="283">
        <v>69.29475957717186</v>
      </c>
      <c r="AX187" s="283">
        <v>0</v>
      </c>
      <c r="AY187" s="283">
        <v>0</v>
      </c>
      <c r="AZ187" s="283">
        <v>0</v>
      </c>
      <c r="BA187" s="283">
        <v>0</v>
      </c>
      <c r="BB187" s="283">
        <v>0</v>
      </c>
      <c r="BC187" s="283">
        <v>0</v>
      </c>
      <c r="BD187" s="283">
        <v>0</v>
      </c>
      <c r="BE187" s="283">
        <v>0</v>
      </c>
      <c r="BF187" s="319">
        <f>COUNTIF(AW187:BE187,0)</f>
        <v>8</v>
      </c>
    </row>
    <row r="188" spans="1:63" s="241" customFormat="1" ht="12.75" customHeight="1" x14ac:dyDescent="0.2">
      <c r="A188" s="18">
        <v>13</v>
      </c>
      <c r="B188" s="239" t="s">
        <v>174</v>
      </c>
      <c r="C188" s="60" t="s">
        <v>128</v>
      </c>
      <c r="D188" s="19" t="s">
        <v>230</v>
      </c>
      <c r="E188" s="61" t="s">
        <v>231</v>
      </c>
      <c r="F188" s="62"/>
      <c r="G188" s="145">
        <f>O188+S188+W188</f>
        <v>0</v>
      </c>
      <c r="H188" s="230">
        <f>O188+S188+W188+AA188+AE188+AI188</f>
        <v>0</v>
      </c>
      <c r="I188" s="230">
        <f>O188+S188+W188+AA188+AE188+AI188+AM188+AQ188+AU188</f>
        <v>56.246936830414995</v>
      </c>
      <c r="J188" s="85">
        <f>COUNTA(M188,Q188,U188,Y188,AC188,AG188,AK188,AO188,AS188)</f>
        <v>1</v>
      </c>
      <c r="K188" s="117">
        <f>SUM(AW188:BE188)</f>
        <v>56.246936830414995</v>
      </c>
      <c r="L188" s="137"/>
      <c r="M188" s="63"/>
      <c r="N188" s="84"/>
      <c r="O188" s="144"/>
      <c r="P188" s="122"/>
      <c r="Q188" s="63"/>
      <c r="R188" s="84"/>
      <c r="S188" s="144"/>
      <c r="T188" s="122"/>
      <c r="U188" s="63"/>
      <c r="V188" s="84"/>
      <c r="W188" s="144"/>
      <c r="X188" s="122"/>
      <c r="Y188" s="63"/>
      <c r="Z188" s="84"/>
      <c r="AA188" s="232"/>
      <c r="AB188" s="233"/>
      <c r="AC188" s="234"/>
      <c r="AD188" s="235"/>
      <c r="AE188" s="232"/>
      <c r="AF188" s="233"/>
      <c r="AG188" s="234"/>
      <c r="AH188" s="235"/>
      <c r="AI188" s="232"/>
      <c r="AJ188" s="233"/>
      <c r="AK188" s="234" t="s">
        <v>174</v>
      </c>
      <c r="AL188" s="322">
        <v>3</v>
      </c>
      <c r="AM188" s="232">
        <v>56.246936830414995</v>
      </c>
      <c r="AN188" s="233"/>
      <c r="AO188" s="234"/>
      <c r="AP188" s="235"/>
      <c r="AQ188" s="232"/>
      <c r="AR188" s="233"/>
      <c r="AS188" s="234"/>
      <c r="AT188" s="235"/>
      <c r="AU188" s="232"/>
      <c r="AW188" s="283">
        <v>0</v>
      </c>
      <c r="AX188" s="283">
        <v>0</v>
      </c>
      <c r="AY188" s="283">
        <v>0</v>
      </c>
      <c r="AZ188" s="283">
        <v>0</v>
      </c>
      <c r="BA188" s="283">
        <v>0</v>
      </c>
      <c r="BB188" s="283">
        <v>0</v>
      </c>
      <c r="BC188" s="283">
        <v>56.246936830414995</v>
      </c>
      <c r="BD188" s="283">
        <v>0</v>
      </c>
      <c r="BE188" s="283">
        <v>0</v>
      </c>
      <c r="BF188" s="319">
        <f>COUNTIF(AW188:BE188,0)</f>
        <v>8</v>
      </c>
    </row>
    <row r="189" spans="1:63" s="241" customFormat="1" ht="12.75" customHeight="1" x14ac:dyDescent="0.2">
      <c r="A189" s="18">
        <v>14</v>
      </c>
      <c r="B189" s="239" t="s">
        <v>174</v>
      </c>
      <c r="C189" s="60" t="s">
        <v>729</v>
      </c>
      <c r="D189" s="19" t="s">
        <v>730</v>
      </c>
      <c r="E189" s="61" t="s">
        <v>731</v>
      </c>
      <c r="F189" s="62"/>
      <c r="G189" s="145">
        <f>O189+S189+W189</f>
        <v>50.163544641054756</v>
      </c>
      <c r="H189" s="230">
        <f>O189+S189+W189+AA189+AE189+AI189</f>
        <v>50.163544641054756</v>
      </c>
      <c r="I189" s="230">
        <f>O189+S189+W189+AA189+AE189+AI189+AM189+AQ189+AU189</f>
        <v>50.163544641054756</v>
      </c>
      <c r="J189" s="85">
        <f>COUNTA(M189,Q189,U189,Y189,AC189,AG189,AK189,AO189,AS189)</f>
        <v>1</v>
      </c>
      <c r="K189" s="117">
        <f>SUM(AW189:BE189)</f>
        <v>50.163544641054756</v>
      </c>
      <c r="L189" s="137"/>
      <c r="M189" s="63"/>
      <c r="N189" s="84"/>
      <c r="O189" s="144"/>
      <c r="P189" s="122"/>
      <c r="Q189" s="63" t="s">
        <v>174</v>
      </c>
      <c r="R189" s="322">
        <v>5</v>
      </c>
      <c r="S189" s="144">
        <v>50.163544641054756</v>
      </c>
      <c r="T189" s="122"/>
      <c r="U189" s="63"/>
      <c r="V189" s="84"/>
      <c r="W189" s="144"/>
      <c r="X189" s="122"/>
      <c r="Y189" s="63"/>
      <c r="Z189" s="84"/>
      <c r="AA189" s="232"/>
      <c r="AB189" s="233"/>
      <c r="AC189" s="234"/>
      <c r="AD189" s="235"/>
      <c r="AE189" s="232"/>
      <c r="AF189" s="233"/>
      <c r="AG189" s="234"/>
      <c r="AH189" s="235"/>
      <c r="AI189" s="232"/>
      <c r="AJ189" s="233"/>
      <c r="AK189" s="234"/>
      <c r="AL189" s="235"/>
      <c r="AM189" s="232"/>
      <c r="AN189" s="233"/>
      <c r="AO189" s="234"/>
      <c r="AP189" s="235"/>
      <c r="AQ189" s="232"/>
      <c r="AR189" s="233"/>
      <c r="AS189" s="234"/>
      <c r="AT189" s="235"/>
      <c r="AU189" s="232"/>
      <c r="AW189" s="283">
        <v>0</v>
      </c>
      <c r="AX189" s="283">
        <v>50.163544641054756</v>
      </c>
      <c r="AY189" s="283">
        <v>0</v>
      </c>
      <c r="AZ189" s="283">
        <v>0</v>
      </c>
      <c r="BA189" s="283">
        <v>0</v>
      </c>
      <c r="BB189" s="283">
        <v>0</v>
      </c>
      <c r="BC189" s="283">
        <v>0</v>
      </c>
      <c r="BD189" s="283">
        <v>0</v>
      </c>
      <c r="BE189" s="283">
        <v>0</v>
      </c>
      <c r="BF189" s="319">
        <f>COUNTIF(AW189:BE189,0)</f>
        <v>8</v>
      </c>
    </row>
    <row r="190" spans="1:63" s="241" customFormat="1" ht="12.75" customHeight="1" x14ac:dyDescent="0.2">
      <c r="A190" s="18">
        <v>15</v>
      </c>
      <c r="B190" s="239" t="s">
        <v>174</v>
      </c>
      <c r="C190" s="60">
        <v>15007</v>
      </c>
      <c r="D190" s="19" t="s">
        <v>938</v>
      </c>
      <c r="E190" s="61" t="s">
        <v>940</v>
      </c>
      <c r="F190" s="62"/>
      <c r="G190" s="145">
        <f>O190+S190+W190</f>
        <v>0</v>
      </c>
      <c r="H190" s="230">
        <f>O190+S190+W190+AA190+AE190+AI190</f>
        <v>50.163544641054756</v>
      </c>
      <c r="I190" s="230">
        <f>O190+S190+W190+AA190+AE190+AI190+AM190+AQ190+AU190</f>
        <v>50.163544641054756</v>
      </c>
      <c r="J190" s="85">
        <f>COUNTA(M190,Q190,U190,Y190,AC190,AG190,AK190,AO190,AS190)</f>
        <v>1</v>
      </c>
      <c r="K190" s="117">
        <f>SUM(AW190:BE190)</f>
        <v>50.163544641054756</v>
      </c>
      <c r="L190" s="137"/>
      <c r="M190" s="63"/>
      <c r="N190" s="84"/>
      <c r="O190" s="144"/>
      <c r="P190" s="122"/>
      <c r="Q190" s="63"/>
      <c r="R190" s="84"/>
      <c r="S190" s="144"/>
      <c r="T190" s="122"/>
      <c r="U190" s="63"/>
      <c r="V190" s="84"/>
      <c r="W190" s="144"/>
      <c r="X190" s="122"/>
      <c r="Y190" s="63"/>
      <c r="Z190" s="84"/>
      <c r="AA190" s="232"/>
      <c r="AB190" s="233"/>
      <c r="AC190" s="234"/>
      <c r="AD190" s="235"/>
      <c r="AE190" s="232"/>
      <c r="AF190" s="233"/>
      <c r="AG190" s="234" t="s">
        <v>174</v>
      </c>
      <c r="AH190" s="235">
        <v>5</v>
      </c>
      <c r="AI190" s="232">
        <v>50.163544641054756</v>
      </c>
      <c r="AJ190" s="233"/>
      <c r="AK190" s="234"/>
      <c r="AL190" s="235"/>
      <c r="AM190" s="232"/>
      <c r="AN190" s="233"/>
      <c r="AO190" s="234"/>
      <c r="AP190" s="235"/>
      <c r="AQ190" s="232"/>
      <c r="AR190" s="233"/>
      <c r="AS190" s="234"/>
      <c r="AT190" s="235"/>
      <c r="AU190" s="232"/>
      <c r="AW190" s="283">
        <v>0</v>
      </c>
      <c r="AX190" s="283">
        <v>0</v>
      </c>
      <c r="AY190" s="283">
        <v>0</v>
      </c>
      <c r="AZ190" s="283">
        <v>0</v>
      </c>
      <c r="BA190" s="283">
        <v>0</v>
      </c>
      <c r="BB190" s="283">
        <v>50.163544641054756</v>
      </c>
      <c r="BC190" s="283">
        <v>0</v>
      </c>
      <c r="BD190" s="283">
        <v>0</v>
      </c>
      <c r="BE190" s="283">
        <v>0</v>
      </c>
      <c r="BF190" s="319">
        <f>COUNTIF(AW190:BE190,0)</f>
        <v>8</v>
      </c>
    </row>
    <row r="191" spans="1:63" s="241" customFormat="1" ht="12.75" customHeight="1" x14ac:dyDescent="0.2">
      <c r="A191" s="18">
        <v>16</v>
      </c>
      <c r="B191" s="239" t="s">
        <v>174</v>
      </c>
      <c r="C191" s="60" t="s">
        <v>732</v>
      </c>
      <c r="D191" s="19" t="s">
        <v>733</v>
      </c>
      <c r="E191" s="61" t="s">
        <v>734</v>
      </c>
      <c r="F191" s="62"/>
      <c r="G191" s="145">
        <f>O191+S191+W191</f>
        <v>31.91876805295923</v>
      </c>
      <c r="H191" s="230">
        <f>O191+S191+W191+AA191+AE191+AI191</f>
        <v>31.91876805295923</v>
      </c>
      <c r="I191" s="230">
        <f>O191+S191+W191+AA191+AE191+AI191+AM191+AQ191+AU191</f>
        <v>31.91876805295923</v>
      </c>
      <c r="J191" s="85">
        <f>COUNTA(M191,Q191,U191,Y191,AC191,AG191,AK191,AO191,AS191)</f>
        <v>1</v>
      </c>
      <c r="K191" s="117">
        <f>SUM(AW191:BE191)</f>
        <v>31.91876805295923</v>
      </c>
      <c r="L191" s="137"/>
      <c r="M191" s="63"/>
      <c r="N191" s="84"/>
      <c r="O191" s="144"/>
      <c r="P191" s="122"/>
      <c r="Q191" s="63" t="s">
        <v>174</v>
      </c>
      <c r="R191" s="322">
        <v>6</v>
      </c>
      <c r="S191" s="144">
        <v>31.91876805295923</v>
      </c>
      <c r="T191" s="122"/>
      <c r="U191" s="63"/>
      <c r="V191" s="84"/>
      <c r="W191" s="144"/>
      <c r="X191" s="122"/>
      <c r="Y191" s="63"/>
      <c r="Z191" s="84"/>
      <c r="AA191" s="232"/>
      <c r="AB191" s="233"/>
      <c r="AC191" s="234"/>
      <c r="AD191" s="235"/>
      <c r="AE191" s="232"/>
      <c r="AF191" s="233"/>
      <c r="AG191" s="234"/>
      <c r="AH191" s="235"/>
      <c r="AI191" s="232"/>
      <c r="AJ191" s="233"/>
      <c r="AK191" s="234"/>
      <c r="AL191" s="235"/>
      <c r="AM191" s="232"/>
      <c r="AN191" s="233"/>
      <c r="AO191" s="234"/>
      <c r="AP191" s="235"/>
      <c r="AQ191" s="232"/>
      <c r="AR191" s="233"/>
      <c r="AS191" s="234"/>
      <c r="AT191" s="235"/>
      <c r="AU191" s="232"/>
      <c r="AW191" s="283">
        <v>0</v>
      </c>
      <c r="AX191" s="283">
        <v>31.91876805295923</v>
      </c>
      <c r="AY191" s="283">
        <v>0</v>
      </c>
      <c r="AZ191" s="283">
        <v>0</v>
      </c>
      <c r="BA191" s="283">
        <v>0</v>
      </c>
      <c r="BB191" s="283">
        <v>0</v>
      </c>
      <c r="BC191" s="283">
        <v>0</v>
      </c>
      <c r="BD191" s="283">
        <v>0</v>
      </c>
      <c r="BE191" s="283">
        <v>0</v>
      </c>
      <c r="BF191" s="319">
        <f>COUNTIF(AW191:BE191,0)</f>
        <v>8</v>
      </c>
      <c r="BG191" s="67"/>
      <c r="BH191" s="67"/>
      <c r="BI191" s="67"/>
      <c r="BJ191" s="67"/>
      <c r="BK191" s="67"/>
    </row>
    <row r="192" spans="1:63" s="241" customFormat="1" ht="12.75" customHeight="1" x14ac:dyDescent="0.2">
      <c r="A192" s="18">
        <v>17</v>
      </c>
      <c r="B192" s="239" t="s">
        <v>174</v>
      </c>
      <c r="C192" s="60" t="s">
        <v>264</v>
      </c>
      <c r="D192" s="19" t="s">
        <v>699</v>
      </c>
      <c r="E192" s="61" t="s">
        <v>700</v>
      </c>
      <c r="F192" s="62"/>
      <c r="G192" s="145">
        <f>O192+S192+W192</f>
        <v>14.285714285714285</v>
      </c>
      <c r="H192" s="230">
        <f>O192+S192+W192+AA192+AE192+AI192</f>
        <v>14.285714285714285</v>
      </c>
      <c r="I192" s="230">
        <f>O192+S192+W192+AA192+AE192+AI192+AM192+AQ192+AU192</f>
        <v>14.285714285714285</v>
      </c>
      <c r="J192" s="85">
        <f>COUNTA(M192,Q192,U192,Y192,AC192,AG192,AK192,AO192,AS192)</f>
        <v>1</v>
      </c>
      <c r="K192" s="117">
        <f>SUM(AW192:BE192)</f>
        <v>14.285714285714285</v>
      </c>
      <c r="L192" s="137"/>
      <c r="M192" s="63" t="s">
        <v>174</v>
      </c>
      <c r="N192" s="84">
        <v>7</v>
      </c>
      <c r="O192" s="144">
        <v>14.285714285714285</v>
      </c>
      <c r="P192" s="122"/>
      <c r="Q192" s="63"/>
      <c r="R192" s="84"/>
      <c r="S192" s="144"/>
      <c r="T192" s="122"/>
      <c r="U192" s="63"/>
      <c r="V192" s="84"/>
      <c r="W192" s="144"/>
      <c r="X192" s="122"/>
      <c r="Y192" s="63"/>
      <c r="Z192" s="84"/>
      <c r="AA192" s="232"/>
      <c r="AB192" s="233"/>
      <c r="AC192" s="234"/>
      <c r="AD192" s="235"/>
      <c r="AE192" s="232"/>
      <c r="AF192" s="233"/>
      <c r="AG192" s="234"/>
      <c r="AH192" s="235"/>
      <c r="AI192" s="232"/>
      <c r="AJ192" s="233"/>
      <c r="AK192" s="234"/>
      <c r="AL192" s="235"/>
      <c r="AM192" s="232"/>
      <c r="AN192" s="233"/>
      <c r="AO192" s="234"/>
      <c r="AP192" s="235"/>
      <c r="AQ192" s="232"/>
      <c r="AR192" s="233"/>
      <c r="AS192" s="234"/>
      <c r="AT192" s="235"/>
      <c r="AU192" s="232"/>
      <c r="AW192" s="283">
        <v>14.285714285714285</v>
      </c>
      <c r="AX192" s="283">
        <v>0</v>
      </c>
      <c r="AY192" s="283">
        <v>0</v>
      </c>
      <c r="AZ192" s="283">
        <v>0</v>
      </c>
      <c r="BA192" s="283">
        <v>0</v>
      </c>
      <c r="BB192" s="283">
        <v>0</v>
      </c>
      <c r="BC192" s="283">
        <v>0</v>
      </c>
      <c r="BD192" s="283">
        <v>0</v>
      </c>
      <c r="BE192" s="283">
        <v>0</v>
      </c>
      <c r="BF192" s="319">
        <f>COUNTIF(AW192:BE192,0)</f>
        <v>8</v>
      </c>
      <c r="BG192" s="67"/>
      <c r="BH192" s="67"/>
      <c r="BI192" s="67"/>
      <c r="BJ192" s="67"/>
      <c r="BK192" s="67"/>
    </row>
    <row r="193" spans="1:47" s="88" customFormat="1" ht="5.0999999999999996" customHeight="1" x14ac:dyDescent="0.2">
      <c r="A193" s="18"/>
      <c r="B193" s="60"/>
      <c r="C193" s="60"/>
      <c r="D193" s="19"/>
      <c r="E193" s="61"/>
      <c r="F193" s="94"/>
      <c r="G193" s="138"/>
      <c r="H193" s="231"/>
      <c r="I193" s="231"/>
      <c r="J193" s="140"/>
      <c r="K193" s="139"/>
      <c r="L193" s="95"/>
      <c r="M193" s="141"/>
      <c r="N193" s="142"/>
      <c r="O193" s="143"/>
      <c r="P193" s="121"/>
      <c r="Q193" s="96"/>
      <c r="R193" s="97"/>
      <c r="S193" s="98"/>
      <c r="T193" s="121"/>
      <c r="U193" s="96"/>
      <c r="V193" s="97"/>
      <c r="W193" s="98"/>
      <c r="X193" s="121"/>
      <c r="Y193" s="96"/>
      <c r="Z193" s="97"/>
      <c r="AA193" s="98"/>
      <c r="AB193" s="121"/>
      <c r="AC193" s="96"/>
      <c r="AD193" s="97"/>
      <c r="AE193" s="98"/>
      <c r="AF193" s="121"/>
      <c r="AG193" s="96"/>
      <c r="AH193" s="97"/>
      <c r="AI193" s="98"/>
      <c r="AJ193" s="121"/>
      <c r="AK193" s="96"/>
      <c r="AL193" s="97"/>
      <c r="AM193" s="98"/>
      <c r="AN193" s="121"/>
      <c r="AO193" s="96"/>
      <c r="AP193" s="97"/>
      <c r="AQ193" s="98"/>
      <c r="AR193" s="121"/>
      <c r="AS193" s="96"/>
      <c r="AT193" s="97"/>
      <c r="AU193" s="98"/>
    </row>
  </sheetData>
  <autoFilter ref="A6:AU192" xr:uid="{00000000-0001-0000-0200-000000000000}">
    <sortState xmlns:xlrd2="http://schemas.microsoft.com/office/spreadsheetml/2017/richdata2" ref="A7:AU192">
      <sortCondition descending="1" ref="I6:I192"/>
    </sortState>
  </autoFilter>
  <sortState xmlns:xlrd2="http://schemas.microsoft.com/office/spreadsheetml/2017/richdata2" ref="A7:BK192">
    <sortCondition ref="B7:B192"/>
    <sortCondition descending="1" ref="K7:K192"/>
  </sortState>
  <mergeCells count="9">
    <mergeCell ref="M4:O4"/>
    <mergeCell ref="AK4:AM4"/>
    <mergeCell ref="AO4:AQ4"/>
    <mergeCell ref="AS4:AU4"/>
    <mergeCell ref="Q4:S4"/>
    <mergeCell ref="U4:W4"/>
    <mergeCell ref="Y4:AA4"/>
    <mergeCell ref="AC4:AE4"/>
    <mergeCell ref="AG4:AI4"/>
  </mergeCells>
  <phoneticPr fontId="5" type="noConversion"/>
  <conditionalFormatting sqref="J7:J192">
    <cfRule type="cellIs" dxfId="2" priority="1" operator="between">
      <formula>3</formula>
      <formula>3</formula>
    </cfRule>
    <cfRule type="cellIs" dxfId="1" priority="2" operator="between">
      <formula>4</formula>
      <formula>9</formula>
    </cfRule>
  </conditionalFormatting>
  <pageMargins left="0.23622047244094491" right="0.23622047244094491" top="0.74803149606299213" bottom="0.74803149606299213" header="0.31496062992125984" footer="0.31496062992125984"/>
  <pageSetup paperSize="9" scale="75" fitToHeight="0" orientation="landscape" r:id="rId1"/>
  <headerFooter alignWithMargins="0">
    <oddHeader>&amp;C&amp;18CLASSEMENT CHAMPIONNAT CIM 2023</oddHeader>
    <oddFooter>&amp;L&amp;D&amp;CBB: Big Boat    EM: Epoque Marconi    EA: Epoque Aurique   CM: Classique Marconi    IOR: Classic IOR</oddFooter>
  </headerFooter>
  <ignoredErrors>
    <ignoredError sqref="M193:AJ193 AK193:AU212 L194:AJ212 AV193 C193:J21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94"/>
  <sheetViews>
    <sheetView zoomScale="90" zoomScaleNormal="90" workbookViewId="0">
      <selection activeCell="D21" sqref="D21"/>
    </sheetView>
  </sheetViews>
  <sheetFormatPr baseColWidth="10" defaultColWidth="11.5703125" defaultRowHeight="12.75" x14ac:dyDescent="0.2"/>
  <cols>
    <col min="1" max="1" width="5.5703125" style="39" customWidth="1"/>
    <col min="2" max="2" width="10.5703125" style="39" customWidth="1"/>
    <col min="3" max="3" width="21.5703125" customWidth="1"/>
    <col min="4" max="4" width="31.85546875" style="26" customWidth="1"/>
    <col min="5" max="5" width="0.85546875" customWidth="1"/>
    <col min="6" max="6" width="7.42578125" style="24" customWidth="1"/>
    <col min="7" max="7" width="6.7109375" style="17" customWidth="1"/>
    <col min="8" max="8" width="8.140625" style="1" customWidth="1"/>
    <col min="9" max="9" width="10.85546875" style="23" customWidth="1"/>
    <col min="10" max="10" width="6" customWidth="1"/>
    <col min="11" max="11" width="7.5703125" style="45" customWidth="1"/>
    <col min="12" max="12" width="1.7109375" customWidth="1"/>
    <col min="13" max="13" width="6.42578125" style="45" customWidth="1"/>
    <col min="14" max="14" width="11.5703125" style="45" customWidth="1"/>
    <col min="15" max="15" width="20.7109375" style="146" customWidth="1"/>
    <col min="16" max="16" width="31.85546875" style="132" customWidth="1"/>
    <col min="17" max="17" width="6.5703125" style="45" bestFit="1" customWidth="1"/>
    <col min="18" max="18" width="6" style="39" bestFit="1" customWidth="1"/>
    <col min="19" max="19" width="2" style="45" customWidth="1"/>
    <col min="20" max="20" width="6.5703125" style="45" bestFit="1" customWidth="1"/>
    <col min="21" max="21" width="6.5703125" style="45" customWidth="1"/>
    <col min="22" max="22" width="6.5703125" style="45" bestFit="1" customWidth="1"/>
    <col min="23" max="23" width="6.5703125" style="45" customWidth="1"/>
    <col min="24" max="24" width="6" style="45" bestFit="1" customWidth="1"/>
    <col min="25" max="25" width="6" style="45" customWidth="1"/>
    <col min="26" max="26" width="6.5703125" style="45" customWidth="1"/>
    <col min="39" max="39" width="3.28515625" customWidth="1"/>
    <col min="53" max="53" width="3.85546875" customWidth="1"/>
  </cols>
  <sheetData>
    <row r="1" spans="1:26" s="17" customFormat="1" ht="21" customHeight="1" x14ac:dyDescent="0.2">
      <c r="A1" s="1"/>
      <c r="B1" s="82" t="s">
        <v>715</v>
      </c>
      <c r="D1" s="67"/>
      <c r="F1" s="24"/>
      <c r="H1" s="1"/>
      <c r="I1" s="23"/>
      <c r="K1" s="24"/>
      <c r="M1" s="24"/>
      <c r="N1" s="110" t="s">
        <v>1</v>
      </c>
      <c r="O1" s="82"/>
      <c r="P1" s="91"/>
      <c r="Q1" s="24"/>
      <c r="R1" s="1"/>
      <c r="S1" s="24"/>
      <c r="T1" s="24"/>
      <c r="U1" s="24"/>
      <c r="V1" s="24"/>
      <c r="W1" s="24"/>
      <c r="X1" s="24"/>
      <c r="Y1" s="24"/>
      <c r="Z1" s="24"/>
    </row>
    <row r="2" spans="1:26" s="17" customFormat="1" ht="39" customHeight="1" x14ac:dyDescent="0.2">
      <c r="A2" s="18" t="s">
        <v>11</v>
      </c>
      <c r="B2" s="18" t="s">
        <v>12</v>
      </c>
      <c r="C2" s="18" t="s">
        <v>13</v>
      </c>
      <c r="D2" s="48" t="s">
        <v>20</v>
      </c>
      <c r="F2" s="18" t="s">
        <v>18</v>
      </c>
      <c r="G2" s="18" t="s">
        <v>15</v>
      </c>
      <c r="H2" s="18" t="s">
        <v>19</v>
      </c>
      <c r="I2" s="18" t="s">
        <v>218</v>
      </c>
      <c r="K2" s="89" t="s">
        <v>217</v>
      </c>
      <c r="M2" s="89" t="s">
        <v>3</v>
      </c>
      <c r="N2" s="89" t="s">
        <v>12</v>
      </c>
      <c r="O2" s="37" t="s">
        <v>13</v>
      </c>
      <c r="P2" s="89" t="s">
        <v>14</v>
      </c>
      <c r="Q2" s="89" t="s">
        <v>2</v>
      </c>
      <c r="R2" s="89" t="s">
        <v>56</v>
      </c>
      <c r="S2" s="90"/>
      <c r="T2" s="309" t="s">
        <v>4</v>
      </c>
      <c r="U2" s="310"/>
      <c r="V2" s="309" t="s">
        <v>5</v>
      </c>
      <c r="W2" s="310"/>
      <c r="X2" s="309" t="s">
        <v>6</v>
      </c>
      <c r="Y2" s="310"/>
      <c r="Z2" s="123"/>
    </row>
    <row r="3" spans="1:26" x14ac:dyDescent="0.2">
      <c r="A3" s="18">
        <v>1</v>
      </c>
      <c r="B3" s="54" t="s">
        <v>113</v>
      </c>
      <c r="C3" s="148" t="s">
        <v>114</v>
      </c>
      <c r="D3" s="131" t="s">
        <v>115</v>
      </c>
      <c r="F3" s="20">
        <v>11</v>
      </c>
      <c r="G3" s="25" t="s">
        <v>36</v>
      </c>
      <c r="H3" s="51" t="s">
        <v>102</v>
      </c>
      <c r="I3" s="133">
        <f t="shared" ref="I3:I34" si="0">IF(OR(H3="DSQ",H3="RAF",H3="DNC",H3="DPG"),0,IF(OR(H3="DNS",H3="DNF"),100*(($F3-$F3+1)/$F3)+50*(LOG($F3/$F3)),100*(($F3-H3+1)/$F3)+50*(LOG($F3/H3))))</f>
        <v>152.06963425791125</v>
      </c>
      <c r="K3" s="51" t="s">
        <v>244</v>
      </c>
      <c r="M3" s="106" t="s">
        <v>102</v>
      </c>
      <c r="N3" s="54" t="s">
        <v>316</v>
      </c>
      <c r="O3" s="148" t="s">
        <v>318</v>
      </c>
      <c r="P3" s="131" t="s">
        <v>590</v>
      </c>
      <c r="Q3" s="106" t="s">
        <v>89</v>
      </c>
      <c r="R3" s="108" t="s">
        <v>157</v>
      </c>
      <c r="S3" s="109"/>
      <c r="T3" s="127" t="s">
        <v>102</v>
      </c>
      <c r="U3" s="128" t="s">
        <v>156</v>
      </c>
      <c r="V3" s="127" t="s">
        <v>102</v>
      </c>
      <c r="W3" s="128" t="s">
        <v>156</v>
      </c>
      <c r="X3" s="127" t="s">
        <v>102</v>
      </c>
      <c r="Y3" s="128" t="s">
        <v>156</v>
      </c>
      <c r="Z3" s="125"/>
    </row>
    <row r="4" spans="1:26" x14ac:dyDescent="0.2">
      <c r="A4" s="18">
        <v>2</v>
      </c>
      <c r="B4" s="54" t="s">
        <v>143</v>
      </c>
      <c r="C4" s="148" t="s">
        <v>44</v>
      </c>
      <c r="D4" s="131" t="s">
        <v>688</v>
      </c>
      <c r="F4" s="20">
        <v>11</v>
      </c>
      <c r="G4" s="25" t="s">
        <v>33</v>
      </c>
      <c r="H4" s="51" t="s">
        <v>102</v>
      </c>
      <c r="I4" s="133">
        <f t="shared" si="0"/>
        <v>152.06963425791125</v>
      </c>
      <c r="K4" s="51" t="s">
        <v>22</v>
      </c>
      <c r="M4" s="106" t="s">
        <v>103</v>
      </c>
      <c r="N4" s="54" t="s">
        <v>103</v>
      </c>
      <c r="O4" s="148" t="s">
        <v>215</v>
      </c>
      <c r="P4" s="131" t="s">
        <v>671</v>
      </c>
      <c r="Q4" s="106" t="s">
        <v>89</v>
      </c>
      <c r="R4" s="108" t="s">
        <v>160</v>
      </c>
      <c r="S4" s="109"/>
      <c r="T4" s="127" t="s">
        <v>103</v>
      </c>
      <c r="U4" s="128" t="s">
        <v>155</v>
      </c>
      <c r="V4" s="127" t="s">
        <v>104</v>
      </c>
      <c r="W4" s="128" t="s">
        <v>157</v>
      </c>
      <c r="X4" s="127" t="s">
        <v>103</v>
      </c>
      <c r="Y4" s="128" t="s">
        <v>155</v>
      </c>
      <c r="Z4" s="125"/>
    </row>
    <row r="5" spans="1:26" x14ac:dyDescent="0.2">
      <c r="A5" s="18">
        <v>3</v>
      </c>
      <c r="B5" s="54" t="s">
        <v>85</v>
      </c>
      <c r="C5" s="148" t="s">
        <v>57</v>
      </c>
      <c r="D5" s="131" t="s">
        <v>704</v>
      </c>
      <c r="F5" s="20">
        <v>9</v>
      </c>
      <c r="G5" s="25" t="s">
        <v>32</v>
      </c>
      <c r="H5" s="51" t="s">
        <v>102</v>
      </c>
      <c r="I5" s="133">
        <f t="shared" si="0"/>
        <v>147.71212547196626</v>
      </c>
      <c r="K5" s="51" t="s">
        <v>244</v>
      </c>
      <c r="M5" s="106" t="s">
        <v>104</v>
      </c>
      <c r="N5" s="54" t="s">
        <v>133</v>
      </c>
      <c r="O5" s="148" t="s">
        <v>67</v>
      </c>
      <c r="P5" s="131" t="s">
        <v>672</v>
      </c>
      <c r="Q5" s="106" t="s">
        <v>89</v>
      </c>
      <c r="R5" s="108" t="s">
        <v>165</v>
      </c>
      <c r="S5" s="109"/>
      <c r="T5" s="127" t="s">
        <v>104</v>
      </c>
      <c r="U5" s="128" t="s">
        <v>157</v>
      </c>
      <c r="V5" s="127" t="s">
        <v>103</v>
      </c>
      <c r="W5" s="128" t="s">
        <v>155</v>
      </c>
      <c r="X5" s="127" t="s">
        <v>104</v>
      </c>
      <c r="Y5" s="128" t="s">
        <v>157</v>
      </c>
      <c r="Z5" s="125"/>
    </row>
    <row r="6" spans="1:26" x14ac:dyDescent="0.2">
      <c r="A6" s="18">
        <v>3</v>
      </c>
      <c r="B6" s="54" t="s">
        <v>208</v>
      </c>
      <c r="C6" s="148" t="s">
        <v>209</v>
      </c>
      <c r="D6" s="131" t="s">
        <v>707</v>
      </c>
      <c r="F6" s="20">
        <v>9</v>
      </c>
      <c r="G6" s="25" t="s">
        <v>34</v>
      </c>
      <c r="H6" s="51" t="s">
        <v>102</v>
      </c>
      <c r="I6" s="133">
        <f t="shared" si="0"/>
        <v>147.71212547196626</v>
      </c>
      <c r="K6" s="51" t="s">
        <v>244</v>
      </c>
      <c r="M6" s="106" t="s">
        <v>646</v>
      </c>
      <c r="N6" s="54" t="s">
        <v>673</v>
      </c>
      <c r="O6" s="148" t="s">
        <v>533</v>
      </c>
      <c r="P6" s="131" t="s">
        <v>674</v>
      </c>
      <c r="Q6" s="106" t="s">
        <v>89</v>
      </c>
      <c r="R6" s="108" t="s">
        <v>177</v>
      </c>
      <c r="S6" s="109"/>
      <c r="T6" s="127" t="s">
        <v>162</v>
      </c>
      <c r="U6" s="128" t="s">
        <v>161</v>
      </c>
      <c r="V6" s="127" t="s">
        <v>17</v>
      </c>
      <c r="W6" s="128" t="s">
        <v>161</v>
      </c>
      <c r="X6" s="127" t="s">
        <v>17</v>
      </c>
      <c r="Y6" s="128" t="s">
        <v>161</v>
      </c>
      <c r="Z6" s="125"/>
    </row>
    <row r="7" spans="1:26" x14ac:dyDescent="0.2">
      <c r="A7" s="18">
        <v>3</v>
      </c>
      <c r="B7" s="54" t="s">
        <v>199</v>
      </c>
      <c r="C7" s="148" t="s">
        <v>70</v>
      </c>
      <c r="D7" s="131" t="s">
        <v>696</v>
      </c>
      <c r="F7" s="20">
        <v>7</v>
      </c>
      <c r="G7" s="25" t="s">
        <v>174</v>
      </c>
      <c r="H7" s="51" t="s">
        <v>102</v>
      </c>
      <c r="I7" s="133">
        <f t="shared" si="0"/>
        <v>142.25490200071283</v>
      </c>
      <c r="K7" s="51" t="s">
        <v>244</v>
      </c>
      <c r="M7" s="106" t="s">
        <v>646</v>
      </c>
      <c r="N7" s="54" t="s">
        <v>272</v>
      </c>
      <c r="O7" s="148" t="s">
        <v>273</v>
      </c>
      <c r="P7" s="131" t="s">
        <v>675</v>
      </c>
      <c r="Q7" s="106" t="s">
        <v>89</v>
      </c>
      <c r="R7" s="108" t="s">
        <v>177</v>
      </c>
      <c r="S7" s="109"/>
      <c r="T7" s="127" t="s">
        <v>17</v>
      </c>
      <c r="U7" s="128" t="s">
        <v>161</v>
      </c>
      <c r="V7" s="127" t="s">
        <v>17</v>
      </c>
      <c r="W7" s="128" t="s">
        <v>161</v>
      </c>
      <c r="X7" s="127" t="s">
        <v>17</v>
      </c>
      <c r="Y7" s="128" t="s">
        <v>161</v>
      </c>
      <c r="Z7" s="125"/>
    </row>
    <row r="8" spans="1:26" x14ac:dyDescent="0.2">
      <c r="A8" s="18">
        <v>6</v>
      </c>
      <c r="B8" s="54" t="s">
        <v>316</v>
      </c>
      <c r="C8" s="148" t="s">
        <v>318</v>
      </c>
      <c r="D8" s="131" t="s">
        <v>590</v>
      </c>
      <c r="F8" s="20">
        <v>5</v>
      </c>
      <c r="G8" s="25" t="s">
        <v>89</v>
      </c>
      <c r="H8" s="51" t="s">
        <v>102</v>
      </c>
      <c r="I8" s="133">
        <f t="shared" si="0"/>
        <v>134.94850021680094</v>
      </c>
      <c r="K8" s="51" t="s">
        <v>23</v>
      </c>
      <c r="M8" s="51" t="s">
        <v>102</v>
      </c>
      <c r="N8" s="54" t="s">
        <v>113</v>
      </c>
      <c r="O8" s="148" t="s">
        <v>114</v>
      </c>
      <c r="P8" s="131" t="s">
        <v>115</v>
      </c>
      <c r="Q8" s="51" t="s">
        <v>36</v>
      </c>
      <c r="R8" s="87" t="s">
        <v>159</v>
      </c>
      <c r="S8" s="93"/>
      <c r="T8" s="129" t="s">
        <v>103</v>
      </c>
      <c r="U8" s="130" t="s">
        <v>155</v>
      </c>
      <c r="V8" s="129" t="s">
        <v>102</v>
      </c>
      <c r="W8" s="130" t="s">
        <v>156</v>
      </c>
      <c r="X8" s="129" t="s">
        <v>102</v>
      </c>
      <c r="Y8" s="130" t="s">
        <v>156</v>
      </c>
      <c r="Z8" s="125"/>
    </row>
    <row r="9" spans="1:26" x14ac:dyDescent="0.2">
      <c r="A9" s="18">
        <v>6</v>
      </c>
      <c r="B9" s="54" t="s">
        <v>181</v>
      </c>
      <c r="C9" s="148" t="s">
        <v>182</v>
      </c>
      <c r="D9" s="131" t="s">
        <v>183</v>
      </c>
      <c r="F9" s="20">
        <v>5</v>
      </c>
      <c r="G9" s="25" t="s">
        <v>37</v>
      </c>
      <c r="H9" s="51" t="s">
        <v>102</v>
      </c>
      <c r="I9" s="133">
        <f t="shared" si="0"/>
        <v>134.94850021680094</v>
      </c>
      <c r="K9" s="51" t="s">
        <v>23</v>
      </c>
      <c r="M9" s="51" t="s">
        <v>103</v>
      </c>
      <c r="N9" s="54" t="s">
        <v>202</v>
      </c>
      <c r="O9" s="148" t="s">
        <v>203</v>
      </c>
      <c r="P9" s="131" t="s">
        <v>204</v>
      </c>
      <c r="Q9" s="51" t="s">
        <v>36</v>
      </c>
      <c r="R9" s="87" t="s">
        <v>165</v>
      </c>
      <c r="S9" s="93"/>
      <c r="T9" s="129" t="s">
        <v>676</v>
      </c>
      <c r="U9" s="130" t="s">
        <v>159</v>
      </c>
      <c r="V9" s="129" t="s">
        <v>103</v>
      </c>
      <c r="W9" s="130" t="s">
        <v>155</v>
      </c>
      <c r="X9" s="129" t="s">
        <v>103</v>
      </c>
      <c r="Y9" s="130" t="s">
        <v>155</v>
      </c>
      <c r="Z9" s="125"/>
    </row>
    <row r="10" spans="1:26" x14ac:dyDescent="0.2">
      <c r="A10" s="18">
        <v>8</v>
      </c>
      <c r="B10" s="54" t="s">
        <v>202</v>
      </c>
      <c r="C10" s="148" t="s">
        <v>203</v>
      </c>
      <c r="D10" s="131" t="s">
        <v>204</v>
      </c>
      <c r="F10" s="20">
        <v>11</v>
      </c>
      <c r="G10" s="25" t="s">
        <v>36</v>
      </c>
      <c r="H10" s="51" t="s">
        <v>103</v>
      </c>
      <c r="I10" s="133">
        <f t="shared" si="0"/>
        <v>127.92722538380309</v>
      </c>
      <c r="K10" s="51" t="s">
        <v>23</v>
      </c>
      <c r="M10" s="51" t="s">
        <v>104</v>
      </c>
      <c r="N10" s="54" t="s">
        <v>123</v>
      </c>
      <c r="O10" s="148" t="s">
        <v>42</v>
      </c>
      <c r="P10" s="131" t="s">
        <v>79</v>
      </c>
      <c r="Q10" s="51" t="s">
        <v>36</v>
      </c>
      <c r="R10" s="87" t="s">
        <v>164</v>
      </c>
      <c r="S10" s="93"/>
      <c r="T10" s="129" t="s">
        <v>105</v>
      </c>
      <c r="U10" s="130" t="s">
        <v>159</v>
      </c>
      <c r="V10" s="129" t="s">
        <v>104</v>
      </c>
      <c r="W10" s="130" t="s">
        <v>157</v>
      </c>
      <c r="X10" s="129" t="s">
        <v>104</v>
      </c>
      <c r="Y10" s="130" t="s">
        <v>157</v>
      </c>
      <c r="Z10" s="125"/>
    </row>
    <row r="11" spans="1:26" x14ac:dyDescent="0.2">
      <c r="A11" s="18">
        <v>9</v>
      </c>
      <c r="B11" s="54" t="s">
        <v>77</v>
      </c>
      <c r="C11" s="148" t="s">
        <v>210</v>
      </c>
      <c r="D11" s="131" t="s">
        <v>689</v>
      </c>
      <c r="F11" s="20">
        <v>11</v>
      </c>
      <c r="G11" s="25" t="s">
        <v>33</v>
      </c>
      <c r="H11" s="51" t="s">
        <v>103</v>
      </c>
      <c r="I11" s="133">
        <f t="shared" si="0"/>
        <v>127.92722538380309</v>
      </c>
      <c r="K11" s="51" t="s">
        <v>23</v>
      </c>
      <c r="M11" s="51" t="s">
        <v>105</v>
      </c>
      <c r="N11" s="54" t="s">
        <v>299</v>
      </c>
      <c r="O11" s="148" t="s">
        <v>300</v>
      </c>
      <c r="P11" s="131" t="s">
        <v>677</v>
      </c>
      <c r="Q11" s="51" t="s">
        <v>36</v>
      </c>
      <c r="R11" s="87" t="s">
        <v>166</v>
      </c>
      <c r="S11" s="93"/>
      <c r="T11" s="129" t="s">
        <v>104</v>
      </c>
      <c r="U11" s="130" t="s">
        <v>157</v>
      </c>
      <c r="V11" s="129" t="s">
        <v>105</v>
      </c>
      <c r="W11" s="130" t="s">
        <v>159</v>
      </c>
      <c r="X11" s="129" t="s">
        <v>105</v>
      </c>
      <c r="Y11" s="130" t="s">
        <v>159</v>
      </c>
      <c r="Z11" s="125"/>
    </row>
    <row r="12" spans="1:26" x14ac:dyDescent="0.2">
      <c r="A12" s="18">
        <v>10</v>
      </c>
      <c r="B12" s="54" t="s">
        <v>72</v>
      </c>
      <c r="C12" s="148" t="s">
        <v>38</v>
      </c>
      <c r="D12" s="131" t="s">
        <v>116</v>
      </c>
      <c r="F12" s="20">
        <v>9</v>
      </c>
      <c r="G12" s="25" t="s">
        <v>32</v>
      </c>
      <c r="H12" s="51" t="s">
        <v>103</v>
      </c>
      <c r="I12" s="133">
        <f t="shared" si="0"/>
        <v>121.54951457765607</v>
      </c>
      <c r="K12" s="51" t="s">
        <v>23</v>
      </c>
      <c r="M12" s="51" t="s">
        <v>106</v>
      </c>
      <c r="N12" s="54" t="s">
        <v>71</v>
      </c>
      <c r="O12" s="148" t="s">
        <v>48</v>
      </c>
      <c r="P12" s="131" t="s">
        <v>137</v>
      </c>
      <c r="Q12" s="51" t="s">
        <v>36</v>
      </c>
      <c r="R12" s="87" t="s">
        <v>180</v>
      </c>
      <c r="S12" s="93"/>
      <c r="T12" s="129" t="s">
        <v>106</v>
      </c>
      <c r="U12" s="130" t="s">
        <v>158</v>
      </c>
      <c r="V12" s="129" t="s">
        <v>106</v>
      </c>
      <c r="W12" s="130" t="s">
        <v>158</v>
      </c>
      <c r="X12" s="129" t="s">
        <v>106</v>
      </c>
      <c r="Y12" s="130" t="s">
        <v>158</v>
      </c>
      <c r="Z12" s="125"/>
    </row>
    <row r="13" spans="1:26" x14ac:dyDescent="0.2">
      <c r="A13" s="18">
        <v>11</v>
      </c>
      <c r="B13" s="54" t="s">
        <v>53</v>
      </c>
      <c r="C13" s="148" t="s">
        <v>55</v>
      </c>
      <c r="D13" s="131" t="s">
        <v>64</v>
      </c>
      <c r="F13" s="20">
        <v>9</v>
      </c>
      <c r="G13" s="25" t="s">
        <v>34</v>
      </c>
      <c r="H13" s="51" t="s">
        <v>103</v>
      </c>
      <c r="I13" s="133">
        <f t="shared" si="0"/>
        <v>121.54951457765607</v>
      </c>
      <c r="K13" s="51" t="s">
        <v>23</v>
      </c>
      <c r="M13" s="51" t="s">
        <v>107</v>
      </c>
      <c r="N13" s="54" t="s">
        <v>678</v>
      </c>
      <c r="O13" s="148" t="s">
        <v>679</v>
      </c>
      <c r="P13" s="131" t="s">
        <v>680</v>
      </c>
      <c r="Q13" s="51" t="s">
        <v>36</v>
      </c>
      <c r="R13" s="87" t="s">
        <v>603</v>
      </c>
      <c r="S13" s="93"/>
      <c r="T13" s="129" t="s">
        <v>101</v>
      </c>
      <c r="U13" s="130" t="s">
        <v>164</v>
      </c>
      <c r="V13" s="129" t="s">
        <v>107</v>
      </c>
      <c r="W13" s="130" t="s">
        <v>161</v>
      </c>
      <c r="X13" s="129" t="s">
        <v>107</v>
      </c>
      <c r="Y13" s="130" t="s">
        <v>161</v>
      </c>
      <c r="Z13" s="125"/>
    </row>
    <row r="14" spans="1:26" x14ac:dyDescent="0.2">
      <c r="A14" s="18">
        <v>12</v>
      </c>
      <c r="B14" s="54" t="s">
        <v>197</v>
      </c>
      <c r="C14" s="148" t="s">
        <v>198</v>
      </c>
      <c r="D14" s="131" t="s">
        <v>697</v>
      </c>
      <c r="F14" s="20">
        <v>7</v>
      </c>
      <c r="G14" s="25" t="s">
        <v>174</v>
      </c>
      <c r="H14" s="51" t="s">
        <v>103</v>
      </c>
      <c r="I14" s="133">
        <f t="shared" si="0"/>
        <v>112.91768793179949</v>
      </c>
      <c r="K14" s="51" t="s">
        <v>23</v>
      </c>
      <c r="M14" s="51" t="s">
        <v>108</v>
      </c>
      <c r="N14" s="54" t="s">
        <v>205</v>
      </c>
      <c r="O14" s="148" t="s">
        <v>66</v>
      </c>
      <c r="P14" s="131" t="s">
        <v>112</v>
      </c>
      <c r="Q14" s="51" t="s">
        <v>36</v>
      </c>
      <c r="R14" s="87" t="s">
        <v>172</v>
      </c>
      <c r="S14" s="93"/>
      <c r="T14" s="129" t="s">
        <v>108</v>
      </c>
      <c r="U14" s="130" t="s">
        <v>160</v>
      </c>
      <c r="V14" s="129" t="s">
        <v>108</v>
      </c>
      <c r="W14" s="130" t="s">
        <v>160</v>
      </c>
      <c r="X14" s="129" t="s">
        <v>16</v>
      </c>
      <c r="Y14" s="130" t="s">
        <v>163</v>
      </c>
      <c r="Z14" s="125"/>
    </row>
    <row r="15" spans="1:26" x14ac:dyDescent="0.2">
      <c r="A15" s="18">
        <v>12</v>
      </c>
      <c r="B15" s="54" t="s">
        <v>123</v>
      </c>
      <c r="C15" s="148" t="s">
        <v>42</v>
      </c>
      <c r="D15" s="131" t="s">
        <v>79</v>
      </c>
      <c r="F15" s="20">
        <v>11</v>
      </c>
      <c r="G15" s="25" t="s">
        <v>36</v>
      </c>
      <c r="H15" s="51" t="s">
        <v>104</v>
      </c>
      <c r="I15" s="133">
        <f t="shared" si="0"/>
        <v>110.03175334010996</v>
      </c>
      <c r="K15" s="51" t="s">
        <v>23</v>
      </c>
      <c r="M15" s="51" t="s">
        <v>124</v>
      </c>
      <c r="N15" s="54" t="s">
        <v>90</v>
      </c>
      <c r="O15" s="148" t="s">
        <v>91</v>
      </c>
      <c r="P15" s="131" t="s">
        <v>92</v>
      </c>
      <c r="Q15" s="51" t="s">
        <v>36</v>
      </c>
      <c r="R15" s="87" t="s">
        <v>173</v>
      </c>
      <c r="S15" s="93"/>
      <c r="T15" s="129" t="s">
        <v>125</v>
      </c>
      <c r="U15" s="130" t="s">
        <v>167</v>
      </c>
      <c r="V15" s="129" t="s">
        <v>124</v>
      </c>
      <c r="W15" s="130" t="s">
        <v>165</v>
      </c>
      <c r="X15" s="129" t="s">
        <v>16</v>
      </c>
      <c r="Y15" s="130" t="s">
        <v>163</v>
      </c>
      <c r="Z15" s="125"/>
    </row>
    <row r="16" spans="1:26" x14ac:dyDescent="0.2">
      <c r="A16" s="18">
        <v>12</v>
      </c>
      <c r="B16" s="54" t="s">
        <v>140</v>
      </c>
      <c r="C16" s="148" t="s">
        <v>121</v>
      </c>
      <c r="D16" s="131" t="s">
        <v>58</v>
      </c>
      <c r="F16" s="20">
        <v>11</v>
      </c>
      <c r="G16" s="25" t="s">
        <v>33</v>
      </c>
      <c r="H16" s="51" t="s">
        <v>104</v>
      </c>
      <c r="I16" s="133">
        <f t="shared" si="0"/>
        <v>110.03175334010996</v>
      </c>
      <c r="K16" s="51" t="s">
        <v>23</v>
      </c>
      <c r="M16" s="51" t="s">
        <v>125</v>
      </c>
      <c r="N16" s="54" t="s">
        <v>520</v>
      </c>
      <c r="O16" s="148" t="s">
        <v>574</v>
      </c>
      <c r="P16" s="131" t="s">
        <v>605</v>
      </c>
      <c r="Q16" s="51" t="s">
        <v>36</v>
      </c>
      <c r="R16" s="87" t="s">
        <v>179</v>
      </c>
      <c r="S16" s="93"/>
      <c r="T16" s="129" t="s">
        <v>107</v>
      </c>
      <c r="U16" s="130" t="s">
        <v>161</v>
      </c>
      <c r="V16" s="129" t="s">
        <v>162</v>
      </c>
      <c r="W16" s="130" t="s">
        <v>163</v>
      </c>
      <c r="X16" s="129" t="s">
        <v>16</v>
      </c>
      <c r="Y16" s="130" t="s">
        <v>163</v>
      </c>
      <c r="Z16" s="125"/>
    </row>
    <row r="17" spans="1:26" x14ac:dyDescent="0.2">
      <c r="A17" s="18">
        <v>15</v>
      </c>
      <c r="B17" s="54" t="s">
        <v>74</v>
      </c>
      <c r="C17" s="148" t="s">
        <v>52</v>
      </c>
      <c r="D17" s="131" t="s">
        <v>84</v>
      </c>
      <c r="F17" s="20">
        <v>9</v>
      </c>
      <c r="G17" s="25" t="s">
        <v>32</v>
      </c>
      <c r="H17" s="51" t="s">
        <v>104</v>
      </c>
      <c r="I17" s="133">
        <f t="shared" si="0"/>
        <v>101.6338405137609</v>
      </c>
      <c r="K17" s="51" t="s">
        <v>23</v>
      </c>
      <c r="M17" s="51" t="s">
        <v>101</v>
      </c>
      <c r="N17" s="54" t="s">
        <v>681</v>
      </c>
      <c r="O17" s="148" t="s">
        <v>682</v>
      </c>
      <c r="P17" s="131" t="s">
        <v>683</v>
      </c>
      <c r="Q17" s="51" t="s">
        <v>36</v>
      </c>
      <c r="R17" s="87" t="s">
        <v>620</v>
      </c>
      <c r="S17" s="93"/>
      <c r="T17" s="129" t="s">
        <v>124</v>
      </c>
      <c r="U17" s="130" t="s">
        <v>165</v>
      </c>
      <c r="V17" s="129" t="s">
        <v>162</v>
      </c>
      <c r="W17" s="130" t="s">
        <v>163</v>
      </c>
      <c r="X17" s="129" t="s">
        <v>16</v>
      </c>
      <c r="Y17" s="130" t="s">
        <v>163</v>
      </c>
      <c r="Z17" s="125"/>
    </row>
    <row r="18" spans="1:26" x14ac:dyDescent="0.2">
      <c r="A18" s="18">
        <v>16</v>
      </c>
      <c r="B18" s="54" t="s">
        <v>501</v>
      </c>
      <c r="C18" s="148" t="s">
        <v>502</v>
      </c>
      <c r="D18" s="131" t="s">
        <v>710</v>
      </c>
      <c r="F18" s="20">
        <v>9</v>
      </c>
      <c r="G18" s="25" t="s">
        <v>34</v>
      </c>
      <c r="H18" s="51" t="s">
        <v>104</v>
      </c>
      <c r="I18" s="133">
        <f t="shared" si="0"/>
        <v>101.6338405137609</v>
      </c>
      <c r="K18" s="51" t="s">
        <v>23</v>
      </c>
      <c r="M18" s="51" t="s">
        <v>646</v>
      </c>
      <c r="N18" s="54" t="s">
        <v>684</v>
      </c>
      <c r="O18" s="148" t="s">
        <v>685</v>
      </c>
      <c r="P18" s="131" t="s">
        <v>686</v>
      </c>
      <c r="Q18" s="51" t="s">
        <v>36</v>
      </c>
      <c r="R18" s="87" t="s">
        <v>687</v>
      </c>
      <c r="S18" s="93"/>
      <c r="T18" s="129" t="s">
        <v>162</v>
      </c>
      <c r="U18" s="130" t="s">
        <v>163</v>
      </c>
      <c r="V18" s="129" t="s">
        <v>162</v>
      </c>
      <c r="W18" s="130" t="s">
        <v>163</v>
      </c>
      <c r="X18" s="129" t="s">
        <v>162</v>
      </c>
      <c r="Y18" s="130" t="s">
        <v>163</v>
      </c>
      <c r="Z18" s="125"/>
    </row>
    <row r="19" spans="1:26" x14ac:dyDescent="0.2">
      <c r="A19" s="18">
        <v>16</v>
      </c>
      <c r="B19" s="54" t="s">
        <v>103</v>
      </c>
      <c r="C19" s="148" t="s">
        <v>215</v>
      </c>
      <c r="D19" s="131" t="s">
        <v>671</v>
      </c>
      <c r="F19" s="20">
        <v>5</v>
      </c>
      <c r="G19" s="25" t="s">
        <v>89</v>
      </c>
      <c r="H19" s="51" t="s">
        <v>103</v>
      </c>
      <c r="I19" s="133">
        <f t="shared" si="0"/>
        <v>99.897000433601875</v>
      </c>
      <c r="K19" s="51" t="s">
        <v>22</v>
      </c>
      <c r="M19" s="106" t="s">
        <v>102</v>
      </c>
      <c r="N19" s="54" t="s">
        <v>143</v>
      </c>
      <c r="O19" s="148" t="s">
        <v>44</v>
      </c>
      <c r="P19" s="131" t="s">
        <v>688</v>
      </c>
      <c r="Q19" s="106" t="s">
        <v>33</v>
      </c>
      <c r="R19" s="108" t="s">
        <v>159</v>
      </c>
      <c r="S19" s="109"/>
      <c r="T19" s="127" t="s">
        <v>103</v>
      </c>
      <c r="U19" s="128" t="s">
        <v>155</v>
      </c>
      <c r="V19" s="127" t="s">
        <v>102</v>
      </c>
      <c r="W19" s="128" t="s">
        <v>156</v>
      </c>
      <c r="X19" s="127" t="s">
        <v>102</v>
      </c>
      <c r="Y19" s="128" t="s">
        <v>156</v>
      </c>
      <c r="Z19" s="125"/>
    </row>
    <row r="20" spans="1:26" x14ac:dyDescent="0.2">
      <c r="A20" s="18">
        <v>18</v>
      </c>
      <c r="B20" s="54" t="s">
        <v>184</v>
      </c>
      <c r="C20" s="148" t="s">
        <v>185</v>
      </c>
      <c r="D20" s="131" t="s">
        <v>63</v>
      </c>
      <c r="F20" s="20">
        <v>5</v>
      </c>
      <c r="G20" s="25" t="s">
        <v>37</v>
      </c>
      <c r="H20" s="51" t="s">
        <v>103</v>
      </c>
      <c r="I20" s="133">
        <f t="shared" si="0"/>
        <v>99.897000433601875</v>
      </c>
      <c r="K20" s="51" t="s">
        <v>22</v>
      </c>
      <c r="M20" s="106" t="s">
        <v>103</v>
      </c>
      <c r="N20" s="54" t="s">
        <v>77</v>
      </c>
      <c r="O20" s="148" t="s">
        <v>210</v>
      </c>
      <c r="P20" s="131" t="s">
        <v>689</v>
      </c>
      <c r="Q20" s="106" t="s">
        <v>33</v>
      </c>
      <c r="R20" s="108" t="s">
        <v>161</v>
      </c>
      <c r="S20" s="109"/>
      <c r="T20" s="127" t="s">
        <v>102</v>
      </c>
      <c r="U20" s="128" t="s">
        <v>156</v>
      </c>
      <c r="V20" s="127" t="s">
        <v>104</v>
      </c>
      <c r="W20" s="128" t="s">
        <v>157</v>
      </c>
      <c r="X20" s="127" t="s">
        <v>103</v>
      </c>
      <c r="Y20" s="128" t="s">
        <v>155</v>
      </c>
      <c r="Z20" s="125"/>
    </row>
    <row r="21" spans="1:26" x14ac:dyDescent="0.2">
      <c r="A21" s="18">
        <v>19</v>
      </c>
      <c r="B21" s="54" t="s">
        <v>299</v>
      </c>
      <c r="C21" s="148" t="s">
        <v>300</v>
      </c>
      <c r="D21" s="131" t="s">
        <v>677</v>
      </c>
      <c r="F21" s="20">
        <v>11</v>
      </c>
      <c r="G21" s="25" t="s">
        <v>36</v>
      </c>
      <c r="H21" s="51" t="s">
        <v>105</v>
      </c>
      <c r="I21" s="133">
        <f t="shared" si="0"/>
        <v>94.693907418785869</v>
      </c>
      <c r="K21" s="51" t="s">
        <v>22</v>
      </c>
      <c r="M21" s="106" t="s">
        <v>104</v>
      </c>
      <c r="N21" s="54" t="s">
        <v>140</v>
      </c>
      <c r="O21" s="148" t="s">
        <v>121</v>
      </c>
      <c r="P21" s="131" t="s">
        <v>58</v>
      </c>
      <c r="Q21" s="106" t="s">
        <v>33</v>
      </c>
      <c r="R21" s="108" t="s">
        <v>168</v>
      </c>
      <c r="S21" s="109"/>
      <c r="T21" s="127" t="s">
        <v>104</v>
      </c>
      <c r="U21" s="128" t="s">
        <v>157</v>
      </c>
      <c r="V21" s="127" t="s">
        <v>105</v>
      </c>
      <c r="W21" s="128" t="s">
        <v>159</v>
      </c>
      <c r="X21" s="127" t="s">
        <v>108</v>
      </c>
      <c r="Y21" s="128" t="s">
        <v>160</v>
      </c>
      <c r="Z21" s="125"/>
    </row>
    <row r="22" spans="1:26" x14ac:dyDescent="0.2">
      <c r="A22" s="18">
        <v>20</v>
      </c>
      <c r="B22" s="54" t="s">
        <v>144</v>
      </c>
      <c r="C22" s="148" t="s">
        <v>60</v>
      </c>
      <c r="D22" s="131" t="s">
        <v>191</v>
      </c>
      <c r="F22" s="20">
        <v>11</v>
      </c>
      <c r="G22" s="25" t="s">
        <v>33</v>
      </c>
      <c r="H22" s="51" t="s">
        <v>105</v>
      </c>
      <c r="I22" s="133">
        <f t="shared" si="0"/>
        <v>94.693907418785869</v>
      </c>
      <c r="K22" s="51" t="s">
        <v>22</v>
      </c>
      <c r="M22" s="106" t="s">
        <v>105</v>
      </c>
      <c r="N22" s="54" t="s">
        <v>144</v>
      </c>
      <c r="O22" s="148" t="s">
        <v>60</v>
      </c>
      <c r="P22" s="131" t="s">
        <v>191</v>
      </c>
      <c r="Q22" s="106" t="s">
        <v>33</v>
      </c>
      <c r="R22" s="108" t="s">
        <v>180</v>
      </c>
      <c r="S22" s="109"/>
      <c r="T22" s="127" t="s">
        <v>105</v>
      </c>
      <c r="U22" s="128" t="s">
        <v>159</v>
      </c>
      <c r="V22" s="127" t="s">
        <v>103</v>
      </c>
      <c r="W22" s="128" t="s">
        <v>155</v>
      </c>
      <c r="X22" s="127" t="s">
        <v>676</v>
      </c>
      <c r="Y22" s="128" t="s">
        <v>167</v>
      </c>
      <c r="Z22" s="125"/>
    </row>
    <row r="23" spans="1:26" x14ac:dyDescent="0.2">
      <c r="A23" s="18">
        <v>21</v>
      </c>
      <c r="B23" s="54" t="s">
        <v>196</v>
      </c>
      <c r="C23" s="148" t="s">
        <v>54</v>
      </c>
      <c r="D23" s="131" t="s">
        <v>61</v>
      </c>
      <c r="F23" s="20">
        <v>7</v>
      </c>
      <c r="G23" s="25" t="s">
        <v>174</v>
      </c>
      <c r="H23" s="51" t="s">
        <v>104</v>
      </c>
      <c r="I23" s="133">
        <f t="shared" si="0"/>
        <v>89.827410693301147</v>
      </c>
      <c r="K23" s="51" t="s">
        <v>22</v>
      </c>
      <c r="M23" s="106" t="s">
        <v>106</v>
      </c>
      <c r="N23" s="54" t="s">
        <v>117</v>
      </c>
      <c r="O23" s="148" t="s">
        <v>118</v>
      </c>
      <c r="P23" s="131" t="s">
        <v>59</v>
      </c>
      <c r="Q23" s="106" t="s">
        <v>33</v>
      </c>
      <c r="R23" s="108" t="s">
        <v>176</v>
      </c>
      <c r="S23" s="109"/>
      <c r="T23" s="127" t="s">
        <v>108</v>
      </c>
      <c r="U23" s="128" t="s">
        <v>160</v>
      </c>
      <c r="V23" s="127" t="s">
        <v>107</v>
      </c>
      <c r="W23" s="128" t="s">
        <v>161</v>
      </c>
      <c r="X23" s="127" t="s">
        <v>105</v>
      </c>
      <c r="Y23" s="128" t="s">
        <v>159</v>
      </c>
      <c r="Z23" s="126"/>
    </row>
    <row r="24" spans="1:26" x14ac:dyDescent="0.2">
      <c r="A24" s="18">
        <v>21</v>
      </c>
      <c r="B24" s="54" t="s">
        <v>82</v>
      </c>
      <c r="C24" s="148" t="s">
        <v>83</v>
      </c>
      <c r="D24" s="131" t="s">
        <v>75</v>
      </c>
      <c r="F24" s="20">
        <v>9</v>
      </c>
      <c r="G24" s="25" t="s">
        <v>32</v>
      </c>
      <c r="H24" s="51" t="s">
        <v>105</v>
      </c>
      <c r="I24" s="133">
        <f t="shared" si="0"/>
        <v>84.275792572234778</v>
      </c>
      <c r="K24" s="51" t="s">
        <v>22</v>
      </c>
      <c r="M24" s="106" t="s">
        <v>107</v>
      </c>
      <c r="N24" s="54" t="s">
        <v>119</v>
      </c>
      <c r="O24" s="148" t="s">
        <v>120</v>
      </c>
      <c r="P24" s="131" t="s">
        <v>690</v>
      </c>
      <c r="Q24" s="106" t="s">
        <v>33</v>
      </c>
      <c r="R24" s="108" t="s">
        <v>177</v>
      </c>
      <c r="S24" s="109"/>
      <c r="T24" s="127" t="s">
        <v>101</v>
      </c>
      <c r="U24" s="128" t="s">
        <v>164</v>
      </c>
      <c r="V24" s="127" t="s">
        <v>106</v>
      </c>
      <c r="W24" s="128" t="s">
        <v>158</v>
      </c>
      <c r="X24" s="127" t="s">
        <v>104</v>
      </c>
      <c r="Y24" s="128" t="s">
        <v>157</v>
      </c>
      <c r="Z24" s="125"/>
    </row>
    <row r="25" spans="1:26" x14ac:dyDescent="0.2">
      <c r="A25" s="18">
        <v>21</v>
      </c>
      <c r="B25" s="54" t="s">
        <v>622</v>
      </c>
      <c r="C25" s="148" t="s">
        <v>486</v>
      </c>
      <c r="D25" s="131" t="s">
        <v>623</v>
      </c>
      <c r="F25" s="20">
        <v>9</v>
      </c>
      <c r="G25" s="25" t="s">
        <v>34</v>
      </c>
      <c r="H25" s="51" t="s">
        <v>105</v>
      </c>
      <c r="I25" s="133">
        <f t="shared" si="0"/>
        <v>84.275792572234778</v>
      </c>
      <c r="K25" s="51" t="s">
        <v>22</v>
      </c>
      <c r="M25" s="106" t="s">
        <v>108</v>
      </c>
      <c r="N25" s="54" t="s">
        <v>145</v>
      </c>
      <c r="O25" s="148" t="s">
        <v>45</v>
      </c>
      <c r="P25" s="131" t="s">
        <v>691</v>
      </c>
      <c r="Q25" s="106" t="s">
        <v>33</v>
      </c>
      <c r="R25" s="108" t="s">
        <v>692</v>
      </c>
      <c r="S25" s="109"/>
      <c r="T25" s="127" t="s">
        <v>107</v>
      </c>
      <c r="U25" s="128" t="s">
        <v>161</v>
      </c>
      <c r="V25" s="127" t="s">
        <v>108</v>
      </c>
      <c r="W25" s="128" t="s">
        <v>160</v>
      </c>
      <c r="X25" s="127" t="s">
        <v>124</v>
      </c>
      <c r="Y25" s="128" t="s">
        <v>165</v>
      </c>
      <c r="Z25" s="125"/>
    </row>
    <row r="26" spans="1:26" x14ac:dyDescent="0.2">
      <c r="A26" s="18">
        <v>24</v>
      </c>
      <c r="B26" s="54" t="s">
        <v>71</v>
      </c>
      <c r="C26" s="148" t="s">
        <v>48</v>
      </c>
      <c r="D26" s="131" t="s">
        <v>137</v>
      </c>
      <c r="F26" s="20">
        <v>11</v>
      </c>
      <c r="G26" s="25" t="s">
        <v>36</v>
      </c>
      <c r="H26" s="51" t="s">
        <v>106</v>
      </c>
      <c r="I26" s="133">
        <f t="shared" si="0"/>
        <v>80.75749767747395</v>
      </c>
      <c r="K26" s="51" t="s">
        <v>22</v>
      </c>
      <c r="M26" s="106" t="s">
        <v>124</v>
      </c>
      <c r="N26" s="54" t="s">
        <v>259</v>
      </c>
      <c r="O26" s="148" t="s">
        <v>693</v>
      </c>
      <c r="P26" s="131" t="s">
        <v>694</v>
      </c>
      <c r="Q26" s="106" t="s">
        <v>33</v>
      </c>
      <c r="R26" s="108" t="s">
        <v>170</v>
      </c>
      <c r="S26" s="109"/>
      <c r="T26" s="127" t="s">
        <v>124</v>
      </c>
      <c r="U26" s="128" t="s">
        <v>165</v>
      </c>
      <c r="V26" s="127" t="s">
        <v>101</v>
      </c>
      <c r="W26" s="128" t="s">
        <v>164</v>
      </c>
      <c r="X26" s="127" t="s">
        <v>106</v>
      </c>
      <c r="Y26" s="128" t="s">
        <v>158</v>
      </c>
      <c r="Z26" s="125"/>
    </row>
    <row r="27" spans="1:26" x14ac:dyDescent="0.2">
      <c r="A27" s="18">
        <v>25</v>
      </c>
      <c r="B27" s="54" t="s">
        <v>117</v>
      </c>
      <c r="C27" s="148" t="s">
        <v>118</v>
      </c>
      <c r="D27" s="131" t="s">
        <v>59</v>
      </c>
      <c r="F27" s="20">
        <v>11</v>
      </c>
      <c r="G27" s="25" t="s">
        <v>33</v>
      </c>
      <c r="H27" s="51" t="s">
        <v>106</v>
      </c>
      <c r="I27" s="133">
        <f t="shared" si="0"/>
        <v>80.75749767747395</v>
      </c>
      <c r="K27" s="51" t="s">
        <v>22</v>
      </c>
      <c r="M27" s="106" t="s">
        <v>125</v>
      </c>
      <c r="N27" s="54" t="s">
        <v>142</v>
      </c>
      <c r="O27" s="148" t="s">
        <v>88</v>
      </c>
      <c r="P27" s="131" t="s">
        <v>695</v>
      </c>
      <c r="Q27" s="106" t="s">
        <v>33</v>
      </c>
      <c r="R27" s="108" t="s">
        <v>170</v>
      </c>
      <c r="S27" s="109"/>
      <c r="T27" s="127" t="s">
        <v>106</v>
      </c>
      <c r="U27" s="128" t="s">
        <v>158</v>
      </c>
      <c r="V27" s="127" t="s">
        <v>125</v>
      </c>
      <c r="W27" s="128" t="s">
        <v>167</v>
      </c>
      <c r="X27" s="127" t="s">
        <v>125</v>
      </c>
      <c r="Y27" s="128" t="s">
        <v>167</v>
      </c>
      <c r="Z27" s="125"/>
    </row>
    <row r="28" spans="1:26" x14ac:dyDescent="0.2">
      <c r="A28" s="18">
        <v>25</v>
      </c>
      <c r="B28" s="54" t="s">
        <v>133</v>
      </c>
      <c r="C28" s="148" t="s">
        <v>67</v>
      </c>
      <c r="D28" s="131" t="s">
        <v>672</v>
      </c>
      <c r="F28" s="20">
        <v>5</v>
      </c>
      <c r="G28" s="25" t="s">
        <v>89</v>
      </c>
      <c r="H28" s="51" t="s">
        <v>104</v>
      </c>
      <c r="I28" s="133">
        <f t="shared" si="0"/>
        <v>71.092437480817821</v>
      </c>
      <c r="K28" s="51" t="s">
        <v>22</v>
      </c>
      <c r="M28" s="106" t="s">
        <v>101</v>
      </c>
      <c r="N28" s="54" t="s">
        <v>50</v>
      </c>
      <c r="O28" s="148" t="s">
        <v>62</v>
      </c>
      <c r="P28" s="131" t="s">
        <v>146</v>
      </c>
      <c r="Q28" s="106" t="s">
        <v>33</v>
      </c>
      <c r="R28" s="108" t="s">
        <v>173</v>
      </c>
      <c r="S28" s="109"/>
      <c r="T28" s="127" t="s">
        <v>125</v>
      </c>
      <c r="U28" s="128" t="s">
        <v>167</v>
      </c>
      <c r="V28" s="127" t="s">
        <v>124</v>
      </c>
      <c r="W28" s="128" t="s">
        <v>165</v>
      </c>
      <c r="X28" s="127" t="s">
        <v>16</v>
      </c>
      <c r="Y28" s="128" t="s">
        <v>163</v>
      </c>
      <c r="Z28" s="126"/>
    </row>
    <row r="29" spans="1:26" x14ac:dyDescent="0.2">
      <c r="A29" s="18">
        <v>27</v>
      </c>
      <c r="B29" s="54" t="s">
        <v>186</v>
      </c>
      <c r="C29" s="148" t="s">
        <v>86</v>
      </c>
      <c r="D29" s="131" t="s">
        <v>87</v>
      </c>
      <c r="F29" s="20">
        <v>5</v>
      </c>
      <c r="G29" s="25" t="s">
        <v>37</v>
      </c>
      <c r="H29" s="51" t="s">
        <v>104</v>
      </c>
      <c r="I29" s="133">
        <f t="shared" si="0"/>
        <v>71.092437480817821</v>
      </c>
      <c r="K29" s="51" t="s">
        <v>22</v>
      </c>
      <c r="M29" s="106" t="s">
        <v>141</v>
      </c>
      <c r="N29" s="54" t="s">
        <v>100</v>
      </c>
      <c r="O29" s="148" t="s">
        <v>49</v>
      </c>
      <c r="P29" s="131" t="s">
        <v>78</v>
      </c>
      <c r="Q29" s="106" t="s">
        <v>33</v>
      </c>
      <c r="R29" s="108" t="s">
        <v>620</v>
      </c>
      <c r="S29" s="109"/>
      <c r="T29" s="127" t="s">
        <v>141</v>
      </c>
      <c r="U29" s="128" t="s">
        <v>166</v>
      </c>
      <c r="V29" s="127" t="s">
        <v>141</v>
      </c>
      <c r="W29" s="128" t="s">
        <v>166</v>
      </c>
      <c r="X29" s="127" t="s">
        <v>101</v>
      </c>
      <c r="Y29" s="128" t="s">
        <v>164</v>
      </c>
      <c r="Z29" s="126"/>
    </row>
    <row r="30" spans="1:26" x14ac:dyDescent="0.2">
      <c r="A30" s="18">
        <v>27</v>
      </c>
      <c r="B30" s="54" t="s">
        <v>95</v>
      </c>
      <c r="C30" s="148" t="s">
        <v>96</v>
      </c>
      <c r="D30" s="131" t="s">
        <v>97</v>
      </c>
      <c r="F30" s="20">
        <v>7</v>
      </c>
      <c r="G30" s="25" t="s">
        <v>174</v>
      </c>
      <c r="H30" s="51" t="s">
        <v>105</v>
      </c>
      <c r="I30" s="133">
        <f t="shared" si="0"/>
        <v>69.29475957717186</v>
      </c>
      <c r="K30" s="51" t="s">
        <v>174</v>
      </c>
      <c r="M30" s="51" t="s">
        <v>102</v>
      </c>
      <c r="N30" s="54" t="s">
        <v>199</v>
      </c>
      <c r="O30" s="148" t="s">
        <v>70</v>
      </c>
      <c r="P30" s="131" t="s">
        <v>696</v>
      </c>
      <c r="Q30" s="51" t="s">
        <v>174</v>
      </c>
      <c r="R30" s="87" t="s">
        <v>161</v>
      </c>
      <c r="S30" s="93"/>
      <c r="T30" s="129" t="s">
        <v>102</v>
      </c>
      <c r="U30" s="130" t="s">
        <v>156</v>
      </c>
      <c r="V30" s="129" t="s">
        <v>104</v>
      </c>
      <c r="W30" s="130" t="s">
        <v>157</v>
      </c>
      <c r="X30" s="129" t="s">
        <v>103</v>
      </c>
      <c r="Y30" s="130" t="s">
        <v>155</v>
      </c>
      <c r="Z30" s="125"/>
    </row>
    <row r="31" spans="1:26" x14ac:dyDescent="0.2">
      <c r="A31" s="18">
        <v>29</v>
      </c>
      <c r="B31" s="54" t="s">
        <v>107</v>
      </c>
      <c r="C31" s="148" t="s">
        <v>705</v>
      </c>
      <c r="D31" s="131" t="s">
        <v>706</v>
      </c>
      <c r="F31" s="20">
        <v>9</v>
      </c>
      <c r="G31" s="25" t="s">
        <v>32</v>
      </c>
      <c r="H31" s="51" t="s">
        <v>106</v>
      </c>
      <c r="I31" s="133">
        <f t="shared" si="0"/>
        <v>68.319180810720866</v>
      </c>
      <c r="K31" s="51" t="s">
        <v>174</v>
      </c>
      <c r="M31" s="51" t="s">
        <v>103</v>
      </c>
      <c r="N31" s="54" t="s">
        <v>197</v>
      </c>
      <c r="O31" s="148" t="s">
        <v>198</v>
      </c>
      <c r="P31" s="131" t="s">
        <v>697</v>
      </c>
      <c r="Q31" s="51" t="s">
        <v>174</v>
      </c>
      <c r="R31" s="87" t="s">
        <v>167</v>
      </c>
      <c r="S31" s="93"/>
      <c r="T31" s="129" t="s">
        <v>104</v>
      </c>
      <c r="U31" s="130" t="s">
        <v>157</v>
      </c>
      <c r="V31" s="129" t="s">
        <v>102</v>
      </c>
      <c r="W31" s="130" t="s">
        <v>156</v>
      </c>
      <c r="X31" s="129" t="s">
        <v>106</v>
      </c>
      <c r="Y31" s="130" t="s">
        <v>158</v>
      </c>
      <c r="Z31" s="125"/>
    </row>
    <row r="32" spans="1:26" x14ac:dyDescent="0.2">
      <c r="A32" s="18">
        <v>29</v>
      </c>
      <c r="B32" s="54" t="s">
        <v>211</v>
      </c>
      <c r="C32" s="148" t="s">
        <v>147</v>
      </c>
      <c r="D32" s="131" t="s">
        <v>212</v>
      </c>
      <c r="F32" s="20">
        <v>9</v>
      </c>
      <c r="G32" s="25" t="s">
        <v>34</v>
      </c>
      <c r="H32" s="51" t="s">
        <v>106</v>
      </c>
      <c r="I32" s="133">
        <f t="shared" si="0"/>
        <v>68.319180810720866</v>
      </c>
      <c r="K32" s="51" t="s">
        <v>174</v>
      </c>
      <c r="M32" s="51" t="s">
        <v>104</v>
      </c>
      <c r="N32" s="54" t="s">
        <v>196</v>
      </c>
      <c r="O32" s="148" t="s">
        <v>54</v>
      </c>
      <c r="P32" s="131" t="s">
        <v>61</v>
      </c>
      <c r="Q32" s="51" t="s">
        <v>174</v>
      </c>
      <c r="R32" s="87" t="s">
        <v>167</v>
      </c>
      <c r="S32" s="93"/>
      <c r="T32" s="129" t="s">
        <v>105</v>
      </c>
      <c r="U32" s="130" t="s">
        <v>159</v>
      </c>
      <c r="V32" s="129" t="s">
        <v>103</v>
      </c>
      <c r="W32" s="130" t="s">
        <v>155</v>
      </c>
      <c r="X32" s="129" t="s">
        <v>104</v>
      </c>
      <c r="Y32" s="130" t="s">
        <v>157</v>
      </c>
      <c r="Z32" s="125"/>
    </row>
    <row r="33" spans="1:26" x14ac:dyDescent="0.2">
      <c r="A33" s="18">
        <v>29</v>
      </c>
      <c r="B33" s="54" t="s">
        <v>678</v>
      </c>
      <c r="C33" s="148" t="s">
        <v>679</v>
      </c>
      <c r="D33" s="131" t="s">
        <v>680</v>
      </c>
      <c r="F33" s="20">
        <v>11</v>
      </c>
      <c r="G33" s="25" t="s">
        <v>36</v>
      </c>
      <c r="H33" s="51" t="s">
        <v>107</v>
      </c>
      <c r="I33" s="133">
        <f t="shared" si="0"/>
        <v>67.707526284183615</v>
      </c>
      <c r="K33" s="51" t="s">
        <v>174</v>
      </c>
      <c r="M33" s="51" t="s">
        <v>105</v>
      </c>
      <c r="N33" s="54" t="s">
        <v>95</v>
      </c>
      <c r="O33" s="148" t="s">
        <v>96</v>
      </c>
      <c r="P33" s="131" t="s">
        <v>97</v>
      </c>
      <c r="Q33" s="51" t="s">
        <v>174</v>
      </c>
      <c r="R33" s="87" t="s">
        <v>164</v>
      </c>
      <c r="S33" s="93"/>
      <c r="T33" s="129" t="s">
        <v>103</v>
      </c>
      <c r="U33" s="130" t="s">
        <v>155</v>
      </c>
      <c r="V33" s="129" t="s">
        <v>105</v>
      </c>
      <c r="W33" s="130" t="s">
        <v>159</v>
      </c>
      <c r="X33" s="129" t="s">
        <v>105</v>
      </c>
      <c r="Y33" s="130" t="s">
        <v>159</v>
      </c>
      <c r="Z33" s="125"/>
    </row>
    <row r="34" spans="1:26" x14ac:dyDescent="0.2">
      <c r="A34" s="18">
        <v>32</v>
      </c>
      <c r="B34" s="54" t="s">
        <v>119</v>
      </c>
      <c r="C34" s="148" t="s">
        <v>120</v>
      </c>
      <c r="D34" s="131" t="s">
        <v>690</v>
      </c>
      <c r="F34" s="20">
        <v>11</v>
      </c>
      <c r="G34" s="25" t="s">
        <v>33</v>
      </c>
      <c r="H34" s="51" t="s">
        <v>107</v>
      </c>
      <c r="I34" s="133">
        <f t="shared" si="0"/>
        <v>67.707526284183615</v>
      </c>
      <c r="K34" s="51" t="s">
        <v>174</v>
      </c>
      <c r="M34" s="51" t="s">
        <v>106</v>
      </c>
      <c r="N34" s="54" t="s">
        <v>428</v>
      </c>
      <c r="O34" s="148" t="s">
        <v>68</v>
      </c>
      <c r="P34" s="131" t="s">
        <v>698</v>
      </c>
      <c r="Q34" s="51" t="s">
        <v>174</v>
      </c>
      <c r="R34" s="87" t="s">
        <v>166</v>
      </c>
      <c r="S34" s="93"/>
      <c r="T34" s="129" t="s">
        <v>106</v>
      </c>
      <c r="U34" s="130" t="s">
        <v>158</v>
      </c>
      <c r="V34" s="129" t="s">
        <v>106</v>
      </c>
      <c r="W34" s="130" t="s">
        <v>158</v>
      </c>
      <c r="X34" s="129" t="s">
        <v>102</v>
      </c>
      <c r="Y34" s="130" t="s">
        <v>156</v>
      </c>
      <c r="Z34" s="125"/>
    </row>
    <row r="35" spans="1:26" x14ac:dyDescent="0.2">
      <c r="A35" s="18">
        <v>33</v>
      </c>
      <c r="B35" s="54" t="s">
        <v>205</v>
      </c>
      <c r="C35" s="148" t="s">
        <v>66</v>
      </c>
      <c r="D35" s="131" t="s">
        <v>112</v>
      </c>
      <c r="F35" s="20">
        <v>11</v>
      </c>
      <c r="G35" s="25" t="s">
        <v>36</v>
      </c>
      <c r="H35" s="51" t="s">
        <v>108</v>
      </c>
      <c r="I35" s="133">
        <f t="shared" ref="I35:I59" si="1">IF(OR(H35="DSQ",H35="RAF",H35="DNC",H35="DPG"),0,IF(OR(H35="DNS",H35="DNF"),100*(($F35-$F35+1)/$F35)+50*(LOG($F35/$F35)),100*(($F35-H35+1)/$F35)+50*(LOG($F35/H35))))</f>
        <v>55.269277711743861</v>
      </c>
      <c r="K35" s="51" t="s">
        <v>174</v>
      </c>
      <c r="M35" s="51" t="s">
        <v>107</v>
      </c>
      <c r="N35" s="54" t="s">
        <v>200</v>
      </c>
      <c r="O35" s="148" t="s">
        <v>138</v>
      </c>
      <c r="P35" s="131" t="s">
        <v>201</v>
      </c>
      <c r="Q35" s="51" t="s">
        <v>174</v>
      </c>
      <c r="R35" s="87" t="s">
        <v>178</v>
      </c>
      <c r="S35" s="93"/>
      <c r="T35" s="129" t="s">
        <v>107</v>
      </c>
      <c r="U35" s="130" t="s">
        <v>161</v>
      </c>
      <c r="V35" s="129" t="s">
        <v>107</v>
      </c>
      <c r="W35" s="130" t="s">
        <v>161</v>
      </c>
      <c r="X35" s="129" t="s">
        <v>676</v>
      </c>
      <c r="Y35" s="130" t="s">
        <v>165</v>
      </c>
      <c r="Z35" s="125"/>
    </row>
    <row r="36" spans="1:26" x14ac:dyDescent="0.2">
      <c r="A36" s="18">
        <v>34</v>
      </c>
      <c r="B36" s="54" t="s">
        <v>145</v>
      </c>
      <c r="C36" s="148" t="s">
        <v>45</v>
      </c>
      <c r="D36" s="131" t="s">
        <v>691</v>
      </c>
      <c r="F36" s="20">
        <v>11</v>
      </c>
      <c r="G36" s="25" t="s">
        <v>33</v>
      </c>
      <c r="H36" s="51" t="s">
        <v>108</v>
      </c>
      <c r="I36" s="133">
        <f t="shared" si="1"/>
        <v>55.269277711743861</v>
      </c>
      <c r="K36" s="51" t="s">
        <v>174</v>
      </c>
      <c r="M36" s="51" t="s">
        <v>646</v>
      </c>
      <c r="N36" s="54" t="s">
        <v>264</v>
      </c>
      <c r="O36" s="148" t="s">
        <v>699</v>
      </c>
      <c r="P36" s="131" t="s">
        <v>700</v>
      </c>
      <c r="Q36" s="51" t="s">
        <v>174</v>
      </c>
      <c r="R36" s="87" t="s">
        <v>615</v>
      </c>
      <c r="S36" s="93"/>
      <c r="T36" s="129" t="s">
        <v>17</v>
      </c>
      <c r="U36" s="130" t="s">
        <v>165</v>
      </c>
      <c r="V36" s="129" t="s">
        <v>17</v>
      </c>
      <c r="W36" s="130" t="s">
        <v>165</v>
      </c>
      <c r="X36" s="129" t="s">
        <v>16</v>
      </c>
      <c r="Y36" s="130" t="s">
        <v>165</v>
      </c>
      <c r="Z36" s="125"/>
    </row>
    <row r="37" spans="1:26" x14ac:dyDescent="0.2">
      <c r="A37" s="18">
        <v>35</v>
      </c>
      <c r="B37" s="54" t="s">
        <v>73</v>
      </c>
      <c r="C37" s="148" t="s">
        <v>46</v>
      </c>
      <c r="D37" s="131" t="s">
        <v>190</v>
      </c>
      <c r="F37" s="20">
        <v>9</v>
      </c>
      <c r="G37" s="25" t="s">
        <v>32</v>
      </c>
      <c r="H37" s="51" t="s">
        <v>107</v>
      </c>
      <c r="I37" s="133">
        <f t="shared" si="1"/>
        <v>53.249007397228503</v>
      </c>
      <c r="K37" s="51" t="s">
        <v>23</v>
      </c>
      <c r="M37" s="106" t="s">
        <v>102</v>
      </c>
      <c r="N37" s="54" t="s">
        <v>181</v>
      </c>
      <c r="O37" s="148" t="s">
        <v>182</v>
      </c>
      <c r="P37" s="131" t="s">
        <v>183</v>
      </c>
      <c r="Q37" s="106" t="s">
        <v>37</v>
      </c>
      <c r="R37" s="108" t="s">
        <v>157</v>
      </c>
      <c r="S37" s="109"/>
      <c r="T37" s="127" t="s">
        <v>102</v>
      </c>
      <c r="U37" s="128" t="s">
        <v>156</v>
      </c>
      <c r="V37" s="127" t="s">
        <v>102</v>
      </c>
      <c r="W37" s="128" t="s">
        <v>156</v>
      </c>
      <c r="X37" s="127" t="s">
        <v>102</v>
      </c>
      <c r="Y37" s="128" t="s">
        <v>156</v>
      </c>
      <c r="Z37" s="125"/>
    </row>
    <row r="38" spans="1:26" x14ac:dyDescent="0.2">
      <c r="A38" s="18">
        <v>35</v>
      </c>
      <c r="B38" s="54" t="s">
        <v>505</v>
      </c>
      <c r="C38" s="148" t="s">
        <v>506</v>
      </c>
      <c r="D38" s="131" t="s">
        <v>711</v>
      </c>
      <c r="F38" s="20">
        <v>9</v>
      </c>
      <c r="G38" s="25" t="s">
        <v>34</v>
      </c>
      <c r="H38" s="51" t="s">
        <v>107</v>
      </c>
      <c r="I38" s="133">
        <f t="shared" si="1"/>
        <v>53.249007397228503</v>
      </c>
      <c r="K38" s="51" t="s">
        <v>23</v>
      </c>
      <c r="M38" s="106" t="s">
        <v>103</v>
      </c>
      <c r="N38" s="54" t="s">
        <v>184</v>
      </c>
      <c r="O38" s="148" t="s">
        <v>185</v>
      </c>
      <c r="P38" s="131" t="s">
        <v>63</v>
      </c>
      <c r="Q38" s="106" t="s">
        <v>37</v>
      </c>
      <c r="R38" s="108" t="s">
        <v>161</v>
      </c>
      <c r="S38" s="109"/>
      <c r="T38" s="127" t="s">
        <v>103</v>
      </c>
      <c r="U38" s="128" t="s">
        <v>155</v>
      </c>
      <c r="V38" s="127" t="s">
        <v>103</v>
      </c>
      <c r="W38" s="128" t="s">
        <v>155</v>
      </c>
      <c r="X38" s="127" t="s">
        <v>103</v>
      </c>
      <c r="Y38" s="128" t="s">
        <v>155</v>
      </c>
      <c r="Z38" s="125"/>
    </row>
    <row r="39" spans="1:26" x14ac:dyDescent="0.2">
      <c r="A39" s="18">
        <v>37</v>
      </c>
      <c r="B39" s="54" t="s">
        <v>428</v>
      </c>
      <c r="C39" s="148" t="s">
        <v>68</v>
      </c>
      <c r="D39" s="131" t="s">
        <v>698</v>
      </c>
      <c r="F39" s="20">
        <v>7</v>
      </c>
      <c r="G39" s="25" t="s">
        <v>174</v>
      </c>
      <c r="H39" s="51" t="s">
        <v>106</v>
      </c>
      <c r="I39" s="133">
        <f t="shared" si="1"/>
        <v>50.163544641054756</v>
      </c>
      <c r="K39" s="51" t="s">
        <v>23</v>
      </c>
      <c r="M39" s="106" t="s">
        <v>104</v>
      </c>
      <c r="N39" s="54" t="s">
        <v>186</v>
      </c>
      <c r="O39" s="148" t="s">
        <v>86</v>
      </c>
      <c r="P39" s="131" t="s">
        <v>87</v>
      </c>
      <c r="Q39" s="106" t="s">
        <v>37</v>
      </c>
      <c r="R39" s="108" t="s">
        <v>701</v>
      </c>
      <c r="S39" s="109"/>
      <c r="T39" s="127" t="s">
        <v>702</v>
      </c>
      <c r="U39" s="128" t="s">
        <v>703</v>
      </c>
      <c r="V39" s="127" t="s">
        <v>105</v>
      </c>
      <c r="W39" s="128" t="s">
        <v>159</v>
      </c>
      <c r="X39" s="127" t="s">
        <v>104</v>
      </c>
      <c r="Y39" s="128" t="s">
        <v>157</v>
      </c>
      <c r="Z39" s="126"/>
    </row>
    <row r="40" spans="1:26" x14ac:dyDescent="0.2">
      <c r="A40" s="18">
        <v>38</v>
      </c>
      <c r="B40" s="54" t="s">
        <v>136</v>
      </c>
      <c r="C40" s="148" t="s">
        <v>47</v>
      </c>
      <c r="D40" s="131" t="s">
        <v>65</v>
      </c>
      <c r="F40" s="20">
        <v>5</v>
      </c>
      <c r="G40" s="25" t="s">
        <v>37</v>
      </c>
      <c r="H40" s="51" t="s">
        <v>105</v>
      </c>
      <c r="I40" s="133">
        <f t="shared" si="1"/>
        <v>44.845500650402819</v>
      </c>
      <c r="K40" s="51" t="s">
        <v>23</v>
      </c>
      <c r="M40" s="106" t="s">
        <v>105</v>
      </c>
      <c r="N40" s="54" t="s">
        <v>136</v>
      </c>
      <c r="O40" s="148" t="s">
        <v>47</v>
      </c>
      <c r="P40" s="131" t="s">
        <v>65</v>
      </c>
      <c r="Q40" s="106" t="s">
        <v>37</v>
      </c>
      <c r="R40" s="108" t="s">
        <v>166</v>
      </c>
      <c r="S40" s="109"/>
      <c r="T40" s="127" t="s">
        <v>105</v>
      </c>
      <c r="U40" s="128" t="s">
        <v>159</v>
      </c>
      <c r="V40" s="127" t="s">
        <v>104</v>
      </c>
      <c r="W40" s="128" t="s">
        <v>157</v>
      </c>
      <c r="X40" s="127" t="s">
        <v>105</v>
      </c>
      <c r="Y40" s="128" t="s">
        <v>159</v>
      </c>
      <c r="Z40" s="125"/>
    </row>
    <row r="41" spans="1:26" x14ac:dyDescent="0.2">
      <c r="A41" s="18">
        <v>39</v>
      </c>
      <c r="B41" s="54" t="s">
        <v>90</v>
      </c>
      <c r="C41" s="148" t="s">
        <v>91</v>
      </c>
      <c r="D41" s="131" t="s">
        <v>92</v>
      </c>
      <c r="F41" s="20">
        <v>11</v>
      </c>
      <c r="G41" s="25" t="s">
        <v>36</v>
      </c>
      <c r="H41" s="51" t="s">
        <v>124</v>
      </c>
      <c r="I41" s="133">
        <f t="shared" si="1"/>
        <v>43.27877127195044</v>
      </c>
      <c r="K41" s="51" t="s">
        <v>23</v>
      </c>
      <c r="M41" s="106" t="s">
        <v>106</v>
      </c>
      <c r="N41" s="54" t="s">
        <v>187</v>
      </c>
      <c r="O41" s="148" t="s">
        <v>188</v>
      </c>
      <c r="P41" s="131" t="s">
        <v>189</v>
      </c>
      <c r="Q41" s="106" t="s">
        <v>37</v>
      </c>
      <c r="R41" s="108" t="s">
        <v>180</v>
      </c>
      <c r="S41" s="109"/>
      <c r="T41" s="127" t="s">
        <v>106</v>
      </c>
      <c r="U41" s="128" t="s">
        <v>158</v>
      </c>
      <c r="V41" s="127" t="s">
        <v>106</v>
      </c>
      <c r="W41" s="128" t="s">
        <v>158</v>
      </c>
      <c r="X41" s="127" t="s">
        <v>106</v>
      </c>
      <c r="Y41" s="128" t="s">
        <v>158</v>
      </c>
      <c r="Z41" s="125"/>
    </row>
    <row r="42" spans="1:26" x14ac:dyDescent="0.2">
      <c r="A42" s="18">
        <v>39</v>
      </c>
      <c r="B42" s="54" t="s">
        <v>259</v>
      </c>
      <c r="C42" s="148" t="s">
        <v>693</v>
      </c>
      <c r="D42" s="131" t="s">
        <v>694</v>
      </c>
      <c r="F42" s="20">
        <v>11</v>
      </c>
      <c r="G42" s="25" t="s">
        <v>33</v>
      </c>
      <c r="H42" s="51" t="s">
        <v>124</v>
      </c>
      <c r="I42" s="133">
        <f t="shared" si="1"/>
        <v>43.27877127195044</v>
      </c>
      <c r="K42" s="51" t="s">
        <v>21</v>
      </c>
      <c r="M42" s="51" t="s">
        <v>102</v>
      </c>
      <c r="N42" s="54" t="s">
        <v>85</v>
      </c>
      <c r="O42" s="148" t="s">
        <v>57</v>
      </c>
      <c r="P42" s="131" t="s">
        <v>704</v>
      </c>
      <c r="Q42" s="51" t="s">
        <v>32</v>
      </c>
      <c r="R42" s="87" t="s">
        <v>159</v>
      </c>
      <c r="S42" s="93"/>
      <c r="T42" s="129" t="s">
        <v>103</v>
      </c>
      <c r="U42" s="130" t="s">
        <v>155</v>
      </c>
      <c r="V42" s="129" t="s">
        <v>102</v>
      </c>
      <c r="W42" s="130" t="s">
        <v>156</v>
      </c>
      <c r="X42" s="129" t="s">
        <v>102</v>
      </c>
      <c r="Y42" s="130" t="s">
        <v>156</v>
      </c>
      <c r="Z42" s="125"/>
    </row>
    <row r="43" spans="1:26" x14ac:dyDescent="0.2">
      <c r="A43" s="18">
        <v>39</v>
      </c>
      <c r="B43" s="54" t="s">
        <v>35</v>
      </c>
      <c r="C43" s="148" t="s">
        <v>43</v>
      </c>
      <c r="D43" s="131" t="s">
        <v>76</v>
      </c>
      <c r="F43" s="20">
        <v>9</v>
      </c>
      <c r="G43" s="25" t="s">
        <v>32</v>
      </c>
      <c r="H43" s="51" t="s">
        <v>108</v>
      </c>
      <c r="I43" s="133">
        <f t="shared" si="1"/>
        <v>38.790556804586728</v>
      </c>
      <c r="K43" s="51" t="s">
        <v>21</v>
      </c>
      <c r="M43" s="51" t="s">
        <v>103</v>
      </c>
      <c r="N43" s="54" t="s">
        <v>72</v>
      </c>
      <c r="O43" s="148" t="s">
        <v>38</v>
      </c>
      <c r="P43" s="131" t="s">
        <v>116</v>
      </c>
      <c r="Q43" s="51" t="s">
        <v>32</v>
      </c>
      <c r="R43" s="87" t="s">
        <v>158</v>
      </c>
      <c r="S43" s="93"/>
      <c r="T43" s="129" t="s">
        <v>102</v>
      </c>
      <c r="U43" s="130" t="s">
        <v>156</v>
      </c>
      <c r="V43" s="129" t="s">
        <v>103</v>
      </c>
      <c r="W43" s="130" t="s">
        <v>155</v>
      </c>
      <c r="X43" s="129" t="s">
        <v>103</v>
      </c>
      <c r="Y43" s="130" t="s">
        <v>155</v>
      </c>
      <c r="Z43" s="125"/>
    </row>
    <row r="44" spans="1:26" x14ac:dyDescent="0.2">
      <c r="A44" s="18">
        <v>42</v>
      </c>
      <c r="B44" s="54" t="s">
        <v>93</v>
      </c>
      <c r="C44" s="148" t="s">
        <v>94</v>
      </c>
      <c r="D44" s="131" t="s">
        <v>213</v>
      </c>
      <c r="F44" s="20">
        <v>9</v>
      </c>
      <c r="G44" s="25" t="s">
        <v>34</v>
      </c>
      <c r="H44" s="51" t="s">
        <v>108</v>
      </c>
      <c r="I44" s="133">
        <f t="shared" si="1"/>
        <v>38.790556804586728</v>
      </c>
      <c r="K44" s="51" t="s">
        <v>21</v>
      </c>
      <c r="M44" s="51" t="s">
        <v>104</v>
      </c>
      <c r="N44" s="54" t="s">
        <v>74</v>
      </c>
      <c r="O44" s="148" t="s">
        <v>52</v>
      </c>
      <c r="P44" s="131" t="s">
        <v>84</v>
      </c>
      <c r="Q44" s="51" t="s">
        <v>32</v>
      </c>
      <c r="R44" s="87" t="s">
        <v>167</v>
      </c>
      <c r="S44" s="93"/>
      <c r="T44" s="129" t="s">
        <v>104</v>
      </c>
      <c r="U44" s="130" t="s">
        <v>157</v>
      </c>
      <c r="V44" s="129" t="s">
        <v>104</v>
      </c>
      <c r="W44" s="130" t="s">
        <v>157</v>
      </c>
      <c r="X44" s="129" t="s">
        <v>104</v>
      </c>
      <c r="Y44" s="130" t="s">
        <v>157</v>
      </c>
      <c r="Z44" s="125"/>
    </row>
    <row r="45" spans="1:26" x14ac:dyDescent="0.2">
      <c r="A45" s="18">
        <v>43</v>
      </c>
      <c r="B45" s="54" t="s">
        <v>200</v>
      </c>
      <c r="C45" s="148" t="s">
        <v>138</v>
      </c>
      <c r="D45" s="131" t="s">
        <v>201</v>
      </c>
      <c r="F45" s="20">
        <v>7</v>
      </c>
      <c r="G45" s="25" t="s">
        <v>174</v>
      </c>
      <c r="H45" s="51" t="s">
        <v>107</v>
      </c>
      <c r="I45" s="133">
        <f t="shared" si="1"/>
        <v>31.91876805295923</v>
      </c>
      <c r="K45" s="51" t="s">
        <v>21</v>
      </c>
      <c r="M45" s="51" t="s">
        <v>105</v>
      </c>
      <c r="N45" s="54" t="s">
        <v>82</v>
      </c>
      <c r="O45" s="148" t="s">
        <v>83</v>
      </c>
      <c r="P45" s="131" t="s">
        <v>75</v>
      </c>
      <c r="Q45" s="51" t="s">
        <v>32</v>
      </c>
      <c r="R45" s="87" t="s">
        <v>163</v>
      </c>
      <c r="S45" s="93"/>
      <c r="T45" s="129" t="s">
        <v>105</v>
      </c>
      <c r="U45" s="130" t="s">
        <v>159</v>
      </c>
      <c r="V45" s="129" t="s">
        <v>105</v>
      </c>
      <c r="W45" s="130" t="s">
        <v>159</v>
      </c>
      <c r="X45" s="129" t="s">
        <v>105</v>
      </c>
      <c r="Y45" s="130" t="s">
        <v>159</v>
      </c>
      <c r="Z45" s="125"/>
    </row>
    <row r="46" spans="1:26" x14ac:dyDescent="0.2">
      <c r="A46" s="18">
        <v>43</v>
      </c>
      <c r="B46" s="54" t="s">
        <v>520</v>
      </c>
      <c r="C46" s="148" t="s">
        <v>574</v>
      </c>
      <c r="D46" s="131" t="s">
        <v>605</v>
      </c>
      <c r="F46" s="20">
        <v>11</v>
      </c>
      <c r="G46" s="25" t="s">
        <v>36</v>
      </c>
      <c r="H46" s="51" t="s">
        <v>125</v>
      </c>
      <c r="I46" s="133">
        <f t="shared" si="1"/>
        <v>31.630236058672281</v>
      </c>
      <c r="K46" s="51" t="s">
        <v>21</v>
      </c>
      <c r="M46" s="51" t="s">
        <v>106</v>
      </c>
      <c r="N46" s="54" t="s">
        <v>107</v>
      </c>
      <c r="O46" s="148" t="s">
        <v>705</v>
      </c>
      <c r="P46" s="131" t="s">
        <v>706</v>
      </c>
      <c r="Q46" s="51" t="s">
        <v>32</v>
      </c>
      <c r="R46" s="87" t="s">
        <v>169</v>
      </c>
      <c r="S46" s="93"/>
      <c r="T46" s="129" t="s">
        <v>106</v>
      </c>
      <c r="U46" s="130" t="s">
        <v>158</v>
      </c>
      <c r="V46" s="129" t="s">
        <v>107</v>
      </c>
      <c r="W46" s="130" t="s">
        <v>161</v>
      </c>
      <c r="X46" s="129" t="s">
        <v>106</v>
      </c>
      <c r="Y46" s="130" t="s">
        <v>158</v>
      </c>
      <c r="Z46" s="125"/>
    </row>
    <row r="47" spans="1:26" x14ac:dyDescent="0.2">
      <c r="A47" s="18">
        <v>45</v>
      </c>
      <c r="B47" s="54" t="s">
        <v>142</v>
      </c>
      <c r="C47" s="148" t="s">
        <v>88</v>
      </c>
      <c r="D47" s="131" t="s">
        <v>695</v>
      </c>
      <c r="F47" s="20">
        <v>11</v>
      </c>
      <c r="G47" s="25" t="s">
        <v>33</v>
      </c>
      <c r="H47" s="51" t="s">
        <v>125</v>
      </c>
      <c r="I47" s="133">
        <f t="shared" si="1"/>
        <v>31.630236058672281</v>
      </c>
      <c r="K47" s="51" t="s">
        <v>21</v>
      </c>
      <c r="M47" s="51" t="s">
        <v>107</v>
      </c>
      <c r="N47" s="54" t="s">
        <v>73</v>
      </c>
      <c r="O47" s="148" t="s">
        <v>46</v>
      </c>
      <c r="P47" s="131" t="s">
        <v>190</v>
      </c>
      <c r="Q47" s="51" t="s">
        <v>32</v>
      </c>
      <c r="R47" s="87" t="s">
        <v>176</v>
      </c>
      <c r="S47" s="93"/>
      <c r="T47" s="129" t="s">
        <v>107</v>
      </c>
      <c r="U47" s="130" t="s">
        <v>161</v>
      </c>
      <c r="V47" s="129" t="s">
        <v>106</v>
      </c>
      <c r="W47" s="130" t="s">
        <v>158</v>
      </c>
      <c r="X47" s="129" t="s">
        <v>107</v>
      </c>
      <c r="Y47" s="130" t="s">
        <v>161</v>
      </c>
      <c r="Z47" s="125"/>
    </row>
    <row r="48" spans="1:26" x14ac:dyDescent="0.2">
      <c r="A48" s="18">
        <v>45</v>
      </c>
      <c r="B48" s="54" t="s">
        <v>139</v>
      </c>
      <c r="C48" s="148" t="s">
        <v>98</v>
      </c>
      <c r="D48" s="131" t="s">
        <v>207</v>
      </c>
      <c r="F48" s="20">
        <v>9</v>
      </c>
      <c r="G48" s="25" t="s">
        <v>32</v>
      </c>
      <c r="H48" s="51" t="s">
        <v>124</v>
      </c>
      <c r="I48" s="133">
        <f t="shared" si="1"/>
        <v>24.779848344591286</v>
      </c>
      <c r="K48" s="51" t="s">
        <v>21</v>
      </c>
      <c r="M48" s="51" t="s">
        <v>108</v>
      </c>
      <c r="N48" s="54" t="s">
        <v>35</v>
      </c>
      <c r="O48" s="148" t="s">
        <v>43</v>
      </c>
      <c r="P48" s="131" t="s">
        <v>76</v>
      </c>
      <c r="Q48" s="51" t="s">
        <v>32</v>
      </c>
      <c r="R48" s="87" t="s">
        <v>170</v>
      </c>
      <c r="S48" s="93"/>
      <c r="T48" s="129" t="s">
        <v>108</v>
      </c>
      <c r="U48" s="130" t="s">
        <v>160</v>
      </c>
      <c r="V48" s="129" t="s">
        <v>124</v>
      </c>
      <c r="W48" s="130" t="s">
        <v>165</v>
      </c>
      <c r="X48" s="129" t="s">
        <v>124</v>
      </c>
      <c r="Y48" s="130" t="s">
        <v>165</v>
      </c>
      <c r="Z48" s="125"/>
    </row>
    <row r="49" spans="1:26" x14ac:dyDescent="0.2">
      <c r="A49" s="18">
        <v>45</v>
      </c>
      <c r="B49" s="54" t="s">
        <v>125</v>
      </c>
      <c r="C49" s="148" t="s">
        <v>712</v>
      </c>
      <c r="D49" s="131" t="s">
        <v>713</v>
      </c>
      <c r="F49" s="20">
        <v>9</v>
      </c>
      <c r="G49" s="25" t="s">
        <v>34</v>
      </c>
      <c r="H49" s="51" t="s">
        <v>124</v>
      </c>
      <c r="I49" s="133">
        <f t="shared" si="1"/>
        <v>24.779848344591286</v>
      </c>
      <c r="K49" s="51" t="s">
        <v>21</v>
      </c>
      <c r="M49" s="51" t="s">
        <v>124</v>
      </c>
      <c r="N49" s="54" t="s">
        <v>139</v>
      </c>
      <c r="O49" s="148" t="s">
        <v>98</v>
      </c>
      <c r="P49" s="131" t="s">
        <v>207</v>
      </c>
      <c r="Q49" s="51" t="s">
        <v>32</v>
      </c>
      <c r="R49" s="87" t="s">
        <v>615</v>
      </c>
      <c r="S49" s="93"/>
      <c r="T49" s="129" t="s">
        <v>17</v>
      </c>
      <c r="U49" s="130" t="s">
        <v>164</v>
      </c>
      <c r="V49" s="129" t="s">
        <v>108</v>
      </c>
      <c r="W49" s="130" t="s">
        <v>160</v>
      </c>
      <c r="X49" s="129" t="s">
        <v>108</v>
      </c>
      <c r="Y49" s="130" t="s">
        <v>160</v>
      </c>
      <c r="Z49" s="125"/>
    </row>
    <row r="50" spans="1:26" x14ac:dyDescent="0.2">
      <c r="A50" s="18">
        <v>48</v>
      </c>
      <c r="B50" s="54" t="s">
        <v>681</v>
      </c>
      <c r="C50" s="148" t="s">
        <v>682</v>
      </c>
      <c r="D50" s="131" t="s">
        <v>683</v>
      </c>
      <c r="F50" s="20">
        <v>11</v>
      </c>
      <c r="G50" s="25" t="s">
        <v>36</v>
      </c>
      <c r="H50" s="51" t="s">
        <v>101</v>
      </c>
      <c r="I50" s="133">
        <f t="shared" si="1"/>
        <v>20.251452439729437</v>
      </c>
      <c r="K50" s="51" t="s">
        <v>21</v>
      </c>
      <c r="M50" s="51" t="s">
        <v>125</v>
      </c>
      <c r="N50" s="54" t="s">
        <v>80</v>
      </c>
      <c r="O50" s="148" t="s">
        <v>39</v>
      </c>
      <c r="P50" s="131" t="s">
        <v>645</v>
      </c>
      <c r="Q50" s="51" t="s">
        <v>32</v>
      </c>
      <c r="R50" s="87" t="s">
        <v>604</v>
      </c>
      <c r="S50" s="93"/>
      <c r="T50" s="129" t="s">
        <v>124</v>
      </c>
      <c r="U50" s="130" t="s">
        <v>165</v>
      </c>
      <c r="V50" s="129" t="s">
        <v>16</v>
      </c>
      <c r="W50" s="130" t="s">
        <v>164</v>
      </c>
      <c r="X50" s="129" t="s">
        <v>125</v>
      </c>
      <c r="Y50" s="130" t="s">
        <v>167</v>
      </c>
      <c r="Z50" s="125"/>
    </row>
    <row r="51" spans="1:26" x14ac:dyDescent="0.2">
      <c r="A51" s="18">
        <v>48</v>
      </c>
      <c r="B51" s="54" t="s">
        <v>50</v>
      </c>
      <c r="C51" s="148" t="s">
        <v>62</v>
      </c>
      <c r="D51" s="131" t="s">
        <v>146</v>
      </c>
      <c r="F51" s="20">
        <v>11</v>
      </c>
      <c r="G51" s="25" t="s">
        <v>33</v>
      </c>
      <c r="H51" s="51" t="s">
        <v>101</v>
      </c>
      <c r="I51" s="133">
        <f t="shared" si="1"/>
        <v>20.251452439729437</v>
      </c>
      <c r="K51" s="51" t="s">
        <v>22</v>
      </c>
      <c r="M51" s="106" t="s">
        <v>102</v>
      </c>
      <c r="N51" s="54" t="s">
        <v>208</v>
      </c>
      <c r="O51" s="148" t="s">
        <v>209</v>
      </c>
      <c r="P51" s="131" t="s">
        <v>707</v>
      </c>
      <c r="Q51" s="106" t="s">
        <v>34</v>
      </c>
      <c r="R51" s="108" t="s">
        <v>157</v>
      </c>
      <c r="S51" s="109"/>
      <c r="T51" s="127" t="s">
        <v>102</v>
      </c>
      <c r="U51" s="128" t="s">
        <v>156</v>
      </c>
      <c r="V51" s="127" t="s">
        <v>102</v>
      </c>
      <c r="W51" s="128" t="s">
        <v>156</v>
      </c>
      <c r="X51" s="127" t="s">
        <v>102</v>
      </c>
      <c r="Y51" s="128" t="s">
        <v>156</v>
      </c>
      <c r="Z51" s="125"/>
    </row>
    <row r="52" spans="1:26" x14ac:dyDescent="0.2">
      <c r="A52" s="18">
        <v>48</v>
      </c>
      <c r="B52" s="54" t="s">
        <v>673</v>
      </c>
      <c r="C52" s="148" t="s">
        <v>533</v>
      </c>
      <c r="D52" s="131" t="s">
        <v>674</v>
      </c>
      <c r="F52" s="20">
        <v>5</v>
      </c>
      <c r="G52" s="25" t="s">
        <v>89</v>
      </c>
      <c r="H52" s="51">
        <v>5</v>
      </c>
      <c r="I52" s="133">
        <f t="shared" si="1"/>
        <v>20</v>
      </c>
      <c r="K52" s="51" t="s">
        <v>22</v>
      </c>
      <c r="M52" s="106" t="s">
        <v>103</v>
      </c>
      <c r="N52" s="54" t="s">
        <v>53</v>
      </c>
      <c r="O52" s="148" t="s">
        <v>55</v>
      </c>
      <c r="P52" s="131" t="s">
        <v>64</v>
      </c>
      <c r="Q52" s="106" t="s">
        <v>34</v>
      </c>
      <c r="R52" s="108" t="s">
        <v>708</v>
      </c>
      <c r="S52" s="109"/>
      <c r="T52" s="127" t="s">
        <v>702</v>
      </c>
      <c r="U52" s="128" t="s">
        <v>709</v>
      </c>
      <c r="V52" s="127" t="s">
        <v>104</v>
      </c>
      <c r="W52" s="128" t="s">
        <v>157</v>
      </c>
      <c r="X52" s="127" t="s">
        <v>103</v>
      </c>
      <c r="Y52" s="128" t="s">
        <v>155</v>
      </c>
      <c r="Z52" s="125"/>
    </row>
    <row r="53" spans="1:26" x14ac:dyDescent="0.2">
      <c r="A53" s="18">
        <v>51</v>
      </c>
      <c r="B53" s="54" t="s">
        <v>187</v>
      </c>
      <c r="C53" s="148" t="s">
        <v>188</v>
      </c>
      <c r="D53" s="131" t="s">
        <v>189</v>
      </c>
      <c r="F53" s="20">
        <v>5</v>
      </c>
      <c r="G53" s="25" t="s">
        <v>37</v>
      </c>
      <c r="H53" s="51" t="s">
        <v>106</v>
      </c>
      <c r="I53" s="133">
        <f t="shared" si="1"/>
        <v>20</v>
      </c>
      <c r="K53" s="51" t="s">
        <v>22</v>
      </c>
      <c r="M53" s="106" t="s">
        <v>104</v>
      </c>
      <c r="N53" s="54" t="s">
        <v>501</v>
      </c>
      <c r="O53" s="148" t="s">
        <v>502</v>
      </c>
      <c r="P53" s="131" t="s">
        <v>710</v>
      </c>
      <c r="Q53" s="106" t="s">
        <v>34</v>
      </c>
      <c r="R53" s="108" t="s">
        <v>165</v>
      </c>
      <c r="S53" s="109"/>
      <c r="T53" s="127" t="s">
        <v>104</v>
      </c>
      <c r="U53" s="128" t="s">
        <v>157</v>
      </c>
      <c r="V53" s="127" t="s">
        <v>103</v>
      </c>
      <c r="W53" s="128" t="s">
        <v>155</v>
      </c>
      <c r="X53" s="127" t="s">
        <v>104</v>
      </c>
      <c r="Y53" s="128" t="s">
        <v>157</v>
      </c>
      <c r="Z53" s="125"/>
    </row>
    <row r="54" spans="1:26" x14ac:dyDescent="0.2">
      <c r="A54" s="18">
        <v>52</v>
      </c>
      <c r="B54" s="54" t="s">
        <v>264</v>
      </c>
      <c r="C54" s="148" t="s">
        <v>699</v>
      </c>
      <c r="D54" s="131" t="s">
        <v>700</v>
      </c>
      <c r="F54" s="20">
        <v>7</v>
      </c>
      <c r="G54" s="25" t="s">
        <v>174</v>
      </c>
      <c r="H54" s="51">
        <v>7</v>
      </c>
      <c r="I54" s="133">
        <f t="shared" si="1"/>
        <v>14.285714285714285</v>
      </c>
      <c r="K54" s="51" t="s">
        <v>22</v>
      </c>
      <c r="M54" s="106" t="s">
        <v>105</v>
      </c>
      <c r="N54" s="54" t="s">
        <v>622</v>
      </c>
      <c r="O54" s="148" t="s">
        <v>486</v>
      </c>
      <c r="P54" s="131" t="s">
        <v>623</v>
      </c>
      <c r="Q54" s="106" t="s">
        <v>34</v>
      </c>
      <c r="R54" s="108" t="s">
        <v>175</v>
      </c>
      <c r="S54" s="109"/>
      <c r="T54" s="127" t="s">
        <v>105</v>
      </c>
      <c r="U54" s="128" t="s">
        <v>159</v>
      </c>
      <c r="V54" s="127" t="s">
        <v>106</v>
      </c>
      <c r="W54" s="128" t="s">
        <v>158</v>
      </c>
      <c r="X54" s="127" t="s">
        <v>105</v>
      </c>
      <c r="Y54" s="128" t="s">
        <v>159</v>
      </c>
      <c r="Z54" s="125"/>
    </row>
    <row r="55" spans="1:26" x14ac:dyDescent="0.2">
      <c r="A55" s="18">
        <v>53</v>
      </c>
      <c r="B55" s="54" t="s">
        <v>80</v>
      </c>
      <c r="C55" s="148" t="s">
        <v>39</v>
      </c>
      <c r="D55" s="131" t="s">
        <v>645</v>
      </c>
      <c r="F55" s="20">
        <v>9</v>
      </c>
      <c r="G55" s="25" t="s">
        <v>32</v>
      </c>
      <c r="H55" s="51" t="s">
        <v>125</v>
      </c>
      <c r="I55" s="133">
        <f t="shared" si="1"/>
        <v>11.111111111111111</v>
      </c>
      <c r="K55" s="51" t="s">
        <v>22</v>
      </c>
      <c r="M55" s="106" t="s">
        <v>106</v>
      </c>
      <c r="N55" s="54" t="s">
        <v>211</v>
      </c>
      <c r="O55" s="148" t="s">
        <v>147</v>
      </c>
      <c r="P55" s="131" t="s">
        <v>212</v>
      </c>
      <c r="Q55" s="106" t="s">
        <v>34</v>
      </c>
      <c r="R55" s="108" t="s">
        <v>168</v>
      </c>
      <c r="S55" s="109"/>
      <c r="T55" s="127" t="s">
        <v>106</v>
      </c>
      <c r="U55" s="128" t="s">
        <v>158</v>
      </c>
      <c r="V55" s="127" t="s">
        <v>105</v>
      </c>
      <c r="W55" s="128" t="s">
        <v>159</v>
      </c>
      <c r="X55" s="127" t="s">
        <v>106</v>
      </c>
      <c r="Y55" s="128" t="s">
        <v>158</v>
      </c>
      <c r="Z55" s="125"/>
    </row>
    <row r="56" spans="1:26" x14ac:dyDescent="0.2">
      <c r="A56" s="18">
        <v>54</v>
      </c>
      <c r="B56" s="54" t="s">
        <v>216</v>
      </c>
      <c r="C56" s="148" t="s">
        <v>224</v>
      </c>
      <c r="D56" s="131" t="s">
        <v>714</v>
      </c>
      <c r="F56" s="20">
        <v>9</v>
      </c>
      <c r="G56" s="25" t="s">
        <v>34</v>
      </c>
      <c r="H56" s="51" t="s">
        <v>125</v>
      </c>
      <c r="I56" s="133">
        <f t="shared" si="1"/>
        <v>11.111111111111111</v>
      </c>
      <c r="K56" s="51" t="s">
        <v>22</v>
      </c>
      <c r="M56" s="106" t="s">
        <v>107</v>
      </c>
      <c r="N56" s="54" t="s">
        <v>505</v>
      </c>
      <c r="O56" s="148" t="s">
        <v>506</v>
      </c>
      <c r="P56" s="131" t="s">
        <v>711</v>
      </c>
      <c r="Q56" s="106" t="s">
        <v>34</v>
      </c>
      <c r="R56" s="108" t="s">
        <v>692</v>
      </c>
      <c r="S56" s="109"/>
      <c r="T56" s="127" t="s">
        <v>107</v>
      </c>
      <c r="U56" s="128" t="s">
        <v>161</v>
      </c>
      <c r="V56" s="127" t="s">
        <v>107</v>
      </c>
      <c r="W56" s="128" t="s">
        <v>161</v>
      </c>
      <c r="X56" s="127" t="s">
        <v>676</v>
      </c>
      <c r="Y56" s="128" t="s">
        <v>167</v>
      </c>
      <c r="Z56" s="125"/>
    </row>
    <row r="57" spans="1:26" x14ac:dyDescent="0.2">
      <c r="A57" s="18">
        <v>55</v>
      </c>
      <c r="B57" s="54" t="s">
        <v>684</v>
      </c>
      <c r="C57" s="148" t="s">
        <v>685</v>
      </c>
      <c r="D57" s="131" t="s">
        <v>686</v>
      </c>
      <c r="F57" s="20">
        <v>11</v>
      </c>
      <c r="G57" s="25" t="s">
        <v>36</v>
      </c>
      <c r="H57" s="51">
        <v>11</v>
      </c>
      <c r="I57" s="133">
        <f t="shared" si="1"/>
        <v>9.0909090909090917</v>
      </c>
      <c r="K57" s="51" t="s">
        <v>22</v>
      </c>
      <c r="M57" s="106" t="s">
        <v>108</v>
      </c>
      <c r="N57" s="54" t="s">
        <v>93</v>
      </c>
      <c r="O57" s="148" t="s">
        <v>94</v>
      </c>
      <c r="P57" s="131" t="s">
        <v>213</v>
      </c>
      <c r="Q57" s="106" t="s">
        <v>34</v>
      </c>
      <c r="R57" s="108" t="s">
        <v>603</v>
      </c>
      <c r="S57" s="109"/>
      <c r="T57" s="127" t="s">
        <v>108</v>
      </c>
      <c r="U57" s="128" t="s">
        <v>160</v>
      </c>
      <c r="V57" s="127" t="s">
        <v>108</v>
      </c>
      <c r="W57" s="128" t="s">
        <v>160</v>
      </c>
      <c r="X57" s="127" t="s">
        <v>124</v>
      </c>
      <c r="Y57" s="128" t="s">
        <v>165</v>
      </c>
      <c r="Z57" s="125"/>
    </row>
    <row r="58" spans="1:26" x14ac:dyDescent="0.2">
      <c r="A58" s="18">
        <v>56</v>
      </c>
      <c r="B58" s="54" t="s">
        <v>100</v>
      </c>
      <c r="C58" s="148" t="s">
        <v>49</v>
      </c>
      <c r="D58" s="131" t="s">
        <v>78</v>
      </c>
      <c r="F58" s="20">
        <v>11</v>
      </c>
      <c r="G58" s="25" t="s">
        <v>33</v>
      </c>
      <c r="H58" s="51" t="s">
        <v>141</v>
      </c>
      <c r="I58" s="133">
        <f t="shared" si="1"/>
        <v>9.0909090909090917</v>
      </c>
      <c r="K58" s="51" t="s">
        <v>22</v>
      </c>
      <c r="M58" s="106" t="s">
        <v>124</v>
      </c>
      <c r="N58" s="54" t="s">
        <v>125</v>
      </c>
      <c r="O58" s="148" t="s">
        <v>712</v>
      </c>
      <c r="P58" s="131" t="s">
        <v>713</v>
      </c>
      <c r="Q58" s="106" t="s">
        <v>34</v>
      </c>
      <c r="R58" s="108" t="s">
        <v>171</v>
      </c>
      <c r="S58" s="109"/>
      <c r="T58" s="127" t="s">
        <v>124</v>
      </c>
      <c r="U58" s="128" t="s">
        <v>165</v>
      </c>
      <c r="V58" s="127" t="s">
        <v>162</v>
      </c>
      <c r="W58" s="128" t="s">
        <v>164</v>
      </c>
      <c r="X58" s="127" t="s">
        <v>108</v>
      </c>
      <c r="Y58" s="128" t="s">
        <v>160</v>
      </c>
      <c r="Z58" s="125"/>
    </row>
    <row r="59" spans="1:26" x14ac:dyDescent="0.2">
      <c r="A59" s="18">
        <v>57</v>
      </c>
      <c r="B59" s="54" t="s">
        <v>272</v>
      </c>
      <c r="C59" s="148" t="s">
        <v>273</v>
      </c>
      <c r="D59" s="131" t="s">
        <v>675</v>
      </c>
      <c r="F59" s="20">
        <v>5</v>
      </c>
      <c r="G59" s="25" t="s">
        <v>89</v>
      </c>
      <c r="H59" s="51" t="s">
        <v>17</v>
      </c>
      <c r="I59" s="133">
        <f t="shared" si="1"/>
        <v>0</v>
      </c>
      <c r="K59" s="51" t="s">
        <v>22</v>
      </c>
      <c r="M59" s="106" t="s">
        <v>125</v>
      </c>
      <c r="N59" s="54" t="s">
        <v>216</v>
      </c>
      <c r="O59" s="148" t="s">
        <v>224</v>
      </c>
      <c r="P59" s="131" t="s">
        <v>714</v>
      </c>
      <c r="Q59" s="106" t="s">
        <v>34</v>
      </c>
      <c r="R59" s="108" t="s">
        <v>604</v>
      </c>
      <c r="S59" s="109"/>
      <c r="T59" s="127" t="s">
        <v>125</v>
      </c>
      <c r="U59" s="128" t="s">
        <v>167</v>
      </c>
      <c r="V59" s="127" t="s">
        <v>124</v>
      </c>
      <c r="W59" s="128" t="s">
        <v>165</v>
      </c>
      <c r="X59" s="127" t="s">
        <v>162</v>
      </c>
      <c r="Y59" s="128" t="s">
        <v>164</v>
      </c>
      <c r="Z59" s="125"/>
    </row>
    <row r="60" spans="1:26" x14ac:dyDescent="0.2">
      <c r="I60"/>
      <c r="K60" s="26"/>
      <c r="M60" s="26"/>
      <c r="N60" s="26"/>
      <c r="Q60"/>
      <c r="R60"/>
      <c r="S60"/>
      <c r="T60"/>
      <c r="U60"/>
      <c r="V60"/>
      <c r="W60"/>
      <c r="X60"/>
      <c r="Y60"/>
      <c r="Z60"/>
    </row>
    <row r="61" spans="1:26" x14ac:dyDescent="0.2">
      <c r="I61"/>
      <c r="K61" s="26"/>
      <c r="M61" s="26"/>
      <c r="N61" s="26"/>
      <c r="Q61"/>
      <c r="R61"/>
      <c r="S61"/>
      <c r="T61"/>
      <c r="U61"/>
      <c r="V61"/>
      <c r="W61"/>
      <c r="X61"/>
      <c r="Y61"/>
      <c r="Z61"/>
    </row>
    <row r="62" spans="1:26" x14ac:dyDescent="0.2">
      <c r="I62"/>
      <c r="K62" s="26"/>
      <c r="M62" s="26"/>
      <c r="N62" s="26"/>
      <c r="Q62"/>
      <c r="R62"/>
      <c r="S62"/>
      <c r="T62"/>
      <c r="U62"/>
      <c r="V62"/>
      <c r="W62"/>
      <c r="X62"/>
      <c r="Y62"/>
      <c r="Z62"/>
    </row>
    <row r="63" spans="1:26" x14ac:dyDescent="0.2">
      <c r="I63"/>
      <c r="K63" s="26"/>
      <c r="M63" s="26"/>
      <c r="N63" s="26"/>
      <c r="Q63"/>
      <c r="R63"/>
      <c r="S63"/>
      <c r="T63"/>
      <c r="U63"/>
      <c r="V63"/>
      <c r="W63"/>
      <c r="X63"/>
      <c r="Y63"/>
      <c r="Z63"/>
    </row>
    <row r="64" spans="1:26" x14ac:dyDescent="0.2">
      <c r="I64"/>
      <c r="K64" s="26"/>
      <c r="M64" s="26"/>
      <c r="N64" s="26"/>
      <c r="Q64"/>
      <c r="R64"/>
      <c r="S64"/>
      <c r="T64"/>
      <c r="U64"/>
      <c r="V64"/>
      <c r="W64"/>
      <c r="X64"/>
      <c r="Y64"/>
      <c r="Z64"/>
    </row>
    <row r="65" spans="9:26" x14ac:dyDescent="0.2">
      <c r="I65"/>
      <c r="K65" s="26"/>
      <c r="M65" s="26"/>
      <c r="N65" s="26"/>
      <c r="Q65"/>
      <c r="R65"/>
      <c r="S65"/>
      <c r="T65"/>
      <c r="U65"/>
      <c r="V65"/>
      <c r="W65"/>
      <c r="X65"/>
      <c r="Y65"/>
      <c r="Z65"/>
    </row>
    <row r="66" spans="9:26" x14ac:dyDescent="0.2">
      <c r="I66"/>
      <c r="K66" s="26"/>
      <c r="M66" s="26"/>
      <c r="N66" s="26"/>
      <c r="Q66"/>
      <c r="R66"/>
      <c r="S66"/>
      <c r="T66"/>
      <c r="U66"/>
      <c r="V66"/>
      <c r="W66"/>
      <c r="X66"/>
      <c r="Y66"/>
      <c r="Z66"/>
    </row>
    <row r="67" spans="9:26" x14ac:dyDescent="0.2">
      <c r="I67"/>
      <c r="K67" s="26"/>
      <c r="M67" s="26"/>
      <c r="N67" s="26"/>
      <c r="Q67"/>
      <c r="R67"/>
      <c r="S67"/>
      <c r="T67"/>
      <c r="U67"/>
      <c r="V67"/>
      <c r="W67"/>
      <c r="X67"/>
      <c r="Y67"/>
      <c r="Z67"/>
    </row>
    <row r="68" spans="9:26" x14ac:dyDescent="0.2">
      <c r="I68"/>
      <c r="K68" s="26"/>
      <c r="M68" s="26"/>
      <c r="N68" s="26"/>
      <c r="Q68"/>
      <c r="R68"/>
      <c r="S68"/>
      <c r="T68"/>
      <c r="U68"/>
      <c r="V68"/>
      <c r="W68"/>
      <c r="X68"/>
      <c r="Y68"/>
      <c r="Z68"/>
    </row>
    <row r="69" spans="9:26" x14ac:dyDescent="0.2">
      <c r="I69"/>
      <c r="K69" s="26"/>
      <c r="M69" s="26"/>
      <c r="N69" s="26"/>
      <c r="Q69"/>
      <c r="R69"/>
      <c r="S69"/>
      <c r="T69"/>
      <c r="U69"/>
      <c r="V69"/>
      <c r="W69"/>
      <c r="X69"/>
      <c r="Y69"/>
      <c r="Z69"/>
    </row>
    <row r="70" spans="9:26" x14ac:dyDescent="0.2">
      <c r="I70"/>
      <c r="K70" s="26"/>
      <c r="M70" s="26"/>
      <c r="N70" s="26"/>
      <c r="Q70"/>
      <c r="R70"/>
      <c r="S70"/>
      <c r="T70"/>
      <c r="U70"/>
      <c r="V70"/>
      <c r="W70"/>
      <c r="X70"/>
      <c r="Y70"/>
      <c r="Z70"/>
    </row>
    <row r="71" spans="9:26" x14ac:dyDescent="0.2">
      <c r="I71"/>
      <c r="K71" s="26"/>
      <c r="M71" s="26"/>
      <c r="N71" s="26"/>
      <c r="Q71"/>
      <c r="R71"/>
      <c r="S71"/>
      <c r="T71"/>
      <c r="U71"/>
      <c r="V71"/>
      <c r="W71"/>
      <c r="X71"/>
      <c r="Y71"/>
      <c r="Z71"/>
    </row>
    <row r="72" spans="9:26" x14ac:dyDescent="0.2">
      <c r="I72"/>
      <c r="K72" s="26"/>
      <c r="M72" s="26"/>
      <c r="N72" s="26"/>
      <c r="Q72"/>
      <c r="R72"/>
      <c r="S72"/>
      <c r="T72"/>
      <c r="U72"/>
      <c r="V72"/>
      <c r="W72"/>
      <c r="X72"/>
      <c r="Y72"/>
      <c r="Z72"/>
    </row>
    <row r="73" spans="9:26" x14ac:dyDescent="0.2">
      <c r="I73"/>
      <c r="K73" s="26"/>
      <c r="M73" s="26"/>
      <c r="N73" s="26"/>
      <c r="Q73"/>
      <c r="R73"/>
      <c r="S73"/>
      <c r="T73"/>
      <c r="U73"/>
      <c r="V73"/>
      <c r="W73"/>
      <c r="X73"/>
      <c r="Y73"/>
      <c r="Z73"/>
    </row>
    <row r="74" spans="9:26" x14ac:dyDescent="0.2">
      <c r="I74"/>
      <c r="K74" s="26"/>
      <c r="M74" s="26"/>
      <c r="N74" s="26"/>
      <c r="Q74"/>
      <c r="R74"/>
      <c r="S74"/>
      <c r="T74"/>
      <c r="U74"/>
      <c r="V74"/>
      <c r="W74"/>
      <c r="X74"/>
      <c r="Y74"/>
      <c r="Z74"/>
    </row>
    <row r="75" spans="9:26" x14ac:dyDescent="0.2">
      <c r="I75"/>
      <c r="K75" s="26"/>
      <c r="M75" s="26"/>
      <c r="N75" s="26"/>
      <c r="Q75"/>
      <c r="R75"/>
      <c r="S75"/>
      <c r="T75"/>
      <c r="U75"/>
      <c r="V75"/>
      <c r="W75"/>
      <c r="X75"/>
      <c r="Y75"/>
      <c r="Z75"/>
    </row>
    <row r="76" spans="9:26" x14ac:dyDescent="0.2">
      <c r="I76"/>
      <c r="K76" s="26"/>
      <c r="M76" s="26"/>
      <c r="N76" s="26"/>
      <c r="Q76"/>
      <c r="R76"/>
      <c r="S76"/>
      <c r="T76"/>
      <c r="U76"/>
      <c r="V76"/>
      <c r="W76"/>
      <c r="X76"/>
      <c r="Y76"/>
      <c r="Z76"/>
    </row>
    <row r="77" spans="9:26" x14ac:dyDescent="0.2">
      <c r="I77"/>
      <c r="K77" s="26"/>
      <c r="M77" s="26"/>
      <c r="N77" s="26"/>
      <c r="Q77"/>
      <c r="R77"/>
      <c r="S77"/>
      <c r="T77"/>
      <c r="U77"/>
      <c r="V77"/>
      <c r="W77"/>
      <c r="X77"/>
      <c r="Y77"/>
      <c r="Z77"/>
    </row>
    <row r="78" spans="9:26" x14ac:dyDescent="0.2">
      <c r="I78"/>
      <c r="K78" s="26"/>
      <c r="M78" s="26"/>
      <c r="N78" s="26"/>
      <c r="Q78"/>
      <c r="R78"/>
      <c r="S78"/>
      <c r="T78"/>
      <c r="U78"/>
      <c r="V78"/>
      <c r="W78"/>
      <c r="X78"/>
      <c r="Y78"/>
      <c r="Z78"/>
    </row>
    <row r="79" spans="9:26" x14ac:dyDescent="0.2">
      <c r="I79"/>
      <c r="K79" s="26"/>
      <c r="M79" s="26"/>
      <c r="N79" s="26"/>
      <c r="Q79"/>
      <c r="R79"/>
      <c r="S79"/>
      <c r="T79"/>
      <c r="U79"/>
      <c r="V79"/>
      <c r="W79"/>
      <c r="X79"/>
      <c r="Y79"/>
      <c r="Z79"/>
    </row>
    <row r="80" spans="9:26" x14ac:dyDescent="0.2">
      <c r="I80"/>
      <c r="K80" s="26"/>
      <c r="M80" s="26"/>
      <c r="N80" s="26"/>
      <c r="Q80"/>
      <c r="R80"/>
      <c r="S80"/>
      <c r="T80"/>
      <c r="U80"/>
      <c r="V80"/>
      <c r="W80"/>
      <c r="X80"/>
      <c r="Y80"/>
      <c r="Z80"/>
    </row>
    <row r="81" spans="9:26" x14ac:dyDescent="0.2">
      <c r="I81"/>
      <c r="K81" s="26"/>
      <c r="M81" s="26"/>
      <c r="N81" s="26"/>
      <c r="Q81"/>
      <c r="R81"/>
      <c r="S81"/>
      <c r="T81"/>
      <c r="U81"/>
      <c r="V81"/>
      <c r="W81"/>
      <c r="X81"/>
      <c r="Y81"/>
      <c r="Z81"/>
    </row>
    <row r="82" spans="9:26" x14ac:dyDescent="0.2">
      <c r="I82"/>
      <c r="K82" s="26"/>
      <c r="M82" s="26"/>
      <c r="N82" s="26"/>
      <c r="Q82"/>
      <c r="R82"/>
      <c r="S82"/>
      <c r="T82"/>
      <c r="U82"/>
      <c r="V82"/>
      <c r="W82"/>
      <c r="X82"/>
      <c r="Y82"/>
      <c r="Z82"/>
    </row>
    <row r="83" spans="9:26" x14ac:dyDescent="0.2">
      <c r="I83"/>
      <c r="K83" s="26"/>
      <c r="M83" s="26"/>
      <c r="N83" s="26"/>
      <c r="Q83"/>
      <c r="R83"/>
      <c r="S83"/>
      <c r="T83"/>
      <c r="U83"/>
      <c r="V83"/>
      <c r="W83"/>
      <c r="X83"/>
      <c r="Y83"/>
      <c r="Z83"/>
    </row>
    <row r="84" spans="9:26" x14ac:dyDescent="0.2">
      <c r="I84"/>
      <c r="K84" s="26"/>
      <c r="M84" s="26"/>
      <c r="N84" s="26"/>
      <c r="Q84"/>
      <c r="R84"/>
      <c r="S84"/>
      <c r="T84"/>
      <c r="U84"/>
      <c r="V84"/>
      <c r="W84"/>
      <c r="X84"/>
      <c r="Y84"/>
      <c r="Z84"/>
    </row>
    <row r="85" spans="9:26" x14ac:dyDescent="0.2">
      <c r="I85"/>
      <c r="K85" s="26"/>
      <c r="M85" s="26"/>
      <c r="N85" s="26"/>
      <c r="Q85"/>
      <c r="R85"/>
      <c r="S85"/>
      <c r="T85"/>
      <c r="U85"/>
      <c r="V85"/>
      <c r="W85"/>
      <c r="X85"/>
      <c r="Y85"/>
      <c r="Z85"/>
    </row>
    <row r="86" spans="9:26" x14ac:dyDescent="0.2">
      <c r="I86"/>
      <c r="K86" s="26"/>
      <c r="M86" s="26"/>
      <c r="N86" s="26"/>
      <c r="Q86"/>
      <c r="R86"/>
      <c r="S86"/>
      <c r="T86"/>
      <c r="U86"/>
      <c r="V86"/>
      <c r="W86"/>
      <c r="X86"/>
      <c r="Y86"/>
      <c r="Z86"/>
    </row>
    <row r="87" spans="9:26" x14ac:dyDescent="0.2">
      <c r="I87"/>
      <c r="K87" s="26"/>
      <c r="M87" s="26"/>
      <c r="N87" s="26"/>
      <c r="Q87"/>
      <c r="R87"/>
      <c r="S87"/>
      <c r="T87"/>
      <c r="U87"/>
      <c r="V87"/>
      <c r="W87"/>
      <c r="X87"/>
      <c r="Y87"/>
      <c r="Z87"/>
    </row>
    <row r="88" spans="9:26" x14ac:dyDescent="0.2">
      <c r="I88"/>
      <c r="K88" s="26"/>
      <c r="M88" s="26"/>
      <c r="N88" s="26"/>
      <c r="Q88"/>
      <c r="R88"/>
      <c r="S88"/>
      <c r="T88"/>
      <c r="U88"/>
      <c r="V88"/>
      <c r="W88"/>
      <c r="X88"/>
      <c r="Y88"/>
      <c r="Z88"/>
    </row>
    <row r="89" spans="9:26" x14ac:dyDescent="0.2">
      <c r="I89" s="22"/>
      <c r="K89"/>
      <c r="M89"/>
      <c r="N89"/>
      <c r="Q89" s="26"/>
      <c r="R89" s="26"/>
      <c r="S89" s="44"/>
      <c r="T89"/>
      <c r="U89"/>
      <c r="V89"/>
      <c r="W89"/>
      <c r="X89"/>
      <c r="Y89"/>
      <c r="Z89"/>
    </row>
    <row r="90" spans="9:26" x14ac:dyDescent="0.2">
      <c r="I90" s="22"/>
      <c r="K90"/>
      <c r="M90"/>
      <c r="N90"/>
      <c r="Q90" s="26"/>
      <c r="R90" s="26"/>
      <c r="S90" s="44"/>
      <c r="T90"/>
      <c r="U90"/>
      <c r="V90"/>
      <c r="W90"/>
      <c r="X90"/>
      <c r="Y90"/>
      <c r="Z90"/>
    </row>
    <row r="91" spans="9:26" x14ac:dyDescent="0.2">
      <c r="I91" s="22"/>
      <c r="K91"/>
      <c r="M91"/>
      <c r="N91"/>
      <c r="Q91" s="26"/>
      <c r="R91" s="26"/>
      <c r="S91" s="44"/>
      <c r="T91"/>
      <c r="U91"/>
      <c r="V91"/>
      <c r="W91"/>
      <c r="X91"/>
      <c r="Y91"/>
      <c r="Z91"/>
    </row>
    <row r="92" spans="9:26" x14ac:dyDescent="0.2">
      <c r="I92" s="22"/>
      <c r="K92"/>
      <c r="M92"/>
      <c r="N92"/>
      <c r="Q92" s="26"/>
      <c r="R92" s="26"/>
      <c r="S92" s="44"/>
      <c r="T92"/>
      <c r="U92"/>
      <c r="V92"/>
      <c r="W92"/>
      <c r="X92"/>
      <c r="Y92"/>
      <c r="Z92"/>
    </row>
    <row r="93" spans="9:26" x14ac:dyDescent="0.2">
      <c r="I93" s="22"/>
      <c r="K93"/>
      <c r="M93"/>
      <c r="N93"/>
      <c r="Q93" s="26"/>
      <c r="R93" s="26"/>
      <c r="S93" s="44"/>
      <c r="T93"/>
      <c r="U93"/>
      <c r="V93"/>
      <c r="W93"/>
      <c r="X93"/>
      <c r="Y93"/>
      <c r="Z93"/>
    </row>
    <row r="94" spans="9:26" x14ac:dyDescent="0.2">
      <c r="I94" s="22"/>
      <c r="K94"/>
      <c r="M94"/>
      <c r="N94"/>
      <c r="Q94" s="26"/>
      <c r="R94" s="26"/>
      <c r="S94" s="44"/>
      <c r="T94"/>
      <c r="U94"/>
      <c r="V94"/>
      <c r="W94"/>
      <c r="X94"/>
      <c r="Y94"/>
      <c r="Z94"/>
    </row>
    <row r="95" spans="9:26" x14ac:dyDescent="0.2">
      <c r="I95" s="22"/>
      <c r="K95"/>
      <c r="M95"/>
      <c r="N95"/>
      <c r="Q95" s="26"/>
      <c r="R95" s="26"/>
      <c r="S95" s="44"/>
      <c r="T95"/>
      <c r="U95"/>
      <c r="V95"/>
      <c r="W95"/>
      <c r="X95"/>
      <c r="Y95"/>
      <c r="Z95"/>
    </row>
    <row r="96" spans="9:26" x14ac:dyDescent="0.2">
      <c r="I96" s="22"/>
      <c r="K96"/>
      <c r="M96"/>
      <c r="N96"/>
      <c r="Q96" s="26"/>
      <c r="R96" s="26"/>
      <c r="S96" s="44"/>
      <c r="T96"/>
      <c r="U96"/>
      <c r="V96"/>
      <c r="W96"/>
      <c r="X96"/>
      <c r="Y96"/>
      <c r="Z96"/>
    </row>
    <row r="97" spans="9:26" x14ac:dyDescent="0.2">
      <c r="I97" s="22"/>
      <c r="K97"/>
      <c r="M97"/>
      <c r="N97"/>
      <c r="Q97" s="26"/>
      <c r="R97" s="26"/>
      <c r="S97" s="44"/>
      <c r="T97"/>
      <c r="U97"/>
      <c r="V97"/>
      <c r="W97"/>
      <c r="X97"/>
      <c r="Y97"/>
      <c r="Z97"/>
    </row>
    <row r="98" spans="9:26" x14ac:dyDescent="0.2">
      <c r="I98" s="22"/>
      <c r="K98"/>
      <c r="M98"/>
      <c r="N98"/>
      <c r="Q98" s="26"/>
      <c r="R98" s="26"/>
      <c r="S98" s="44"/>
      <c r="T98"/>
      <c r="U98"/>
      <c r="V98"/>
      <c r="W98"/>
      <c r="X98"/>
      <c r="Y98"/>
      <c r="Z98"/>
    </row>
    <row r="99" spans="9:26" x14ac:dyDescent="0.2">
      <c r="I99" s="22"/>
      <c r="K99"/>
      <c r="M99"/>
      <c r="N99"/>
      <c r="Q99" s="26"/>
      <c r="R99" s="26"/>
      <c r="S99" s="44"/>
      <c r="T99"/>
      <c r="U99"/>
      <c r="V99"/>
      <c r="W99"/>
      <c r="X99"/>
      <c r="Y99"/>
      <c r="Z99"/>
    </row>
    <row r="100" spans="9:26" x14ac:dyDescent="0.2">
      <c r="I100" s="22"/>
      <c r="K100"/>
      <c r="M100"/>
      <c r="N100"/>
      <c r="Q100"/>
      <c r="R100"/>
      <c r="S100" s="26"/>
      <c r="T100" s="26"/>
      <c r="U100" s="26"/>
      <c r="V100" s="44"/>
      <c r="W100" s="44"/>
      <c r="X100"/>
      <c r="Y100"/>
      <c r="Z100" s="44"/>
    </row>
    <row r="101" spans="9:26" x14ac:dyDescent="0.2">
      <c r="I101" s="22"/>
      <c r="K101"/>
      <c r="M101"/>
      <c r="N101"/>
      <c r="Q101"/>
      <c r="R101"/>
      <c r="S101"/>
      <c r="T101"/>
      <c r="U101"/>
      <c r="V101"/>
      <c r="W101"/>
      <c r="X101"/>
      <c r="Y101"/>
      <c r="Z101"/>
    </row>
    <row r="102" spans="9:26" x14ac:dyDescent="0.2">
      <c r="I102" s="22"/>
      <c r="K102"/>
      <c r="M102"/>
      <c r="N102"/>
      <c r="Q102"/>
      <c r="R102"/>
      <c r="S102"/>
      <c r="T102"/>
      <c r="U102"/>
      <c r="V102"/>
      <c r="W102"/>
      <c r="X102"/>
      <c r="Y102"/>
      <c r="Z102"/>
    </row>
    <row r="103" spans="9:26" x14ac:dyDescent="0.2">
      <c r="I103" s="22"/>
      <c r="K103"/>
      <c r="M103"/>
      <c r="N103"/>
      <c r="Q103"/>
      <c r="R103"/>
      <c r="S103"/>
      <c r="T103"/>
      <c r="U103"/>
      <c r="V103"/>
      <c r="W103"/>
      <c r="X103"/>
      <c r="Y103"/>
      <c r="Z103"/>
    </row>
    <row r="104" spans="9:26" x14ac:dyDescent="0.2">
      <c r="I104" s="22"/>
      <c r="K104"/>
      <c r="M104"/>
      <c r="N104"/>
      <c r="Q104"/>
      <c r="R104"/>
      <c r="S104"/>
      <c r="T104"/>
      <c r="U104"/>
      <c r="V104"/>
      <c r="W104"/>
      <c r="X104"/>
      <c r="Y104"/>
      <c r="Z104"/>
    </row>
    <row r="105" spans="9:26" x14ac:dyDescent="0.2">
      <c r="I105" s="22"/>
      <c r="K105"/>
      <c r="M105"/>
      <c r="N105"/>
      <c r="Q105"/>
      <c r="R105"/>
      <c r="S105"/>
      <c r="T105"/>
      <c r="U105"/>
      <c r="V105"/>
      <c r="W105"/>
      <c r="X105"/>
      <c r="Y105"/>
      <c r="Z105"/>
    </row>
    <row r="106" spans="9:26" x14ac:dyDescent="0.2">
      <c r="I106" s="22"/>
      <c r="K106"/>
      <c r="M106"/>
      <c r="N106"/>
      <c r="Q106"/>
      <c r="R106"/>
      <c r="S106"/>
      <c r="T106"/>
      <c r="U106"/>
      <c r="V106"/>
      <c r="W106"/>
      <c r="X106"/>
      <c r="Y106"/>
      <c r="Z106"/>
    </row>
    <row r="107" spans="9:26" x14ac:dyDescent="0.2">
      <c r="I107" s="22"/>
      <c r="K107"/>
      <c r="M107"/>
      <c r="N107"/>
      <c r="Q107"/>
      <c r="R107"/>
      <c r="S107"/>
      <c r="T107"/>
      <c r="U107"/>
      <c r="V107"/>
      <c r="W107"/>
      <c r="X107"/>
      <c r="Y107"/>
      <c r="Z107"/>
    </row>
    <row r="108" spans="9:26" x14ac:dyDescent="0.2">
      <c r="I108" s="22"/>
      <c r="K108"/>
      <c r="M108"/>
      <c r="N108"/>
      <c r="Q108"/>
      <c r="R108"/>
      <c r="S108"/>
      <c r="T108"/>
      <c r="U108"/>
      <c r="V108"/>
      <c r="W108"/>
      <c r="X108"/>
      <c r="Y108"/>
      <c r="Z108"/>
    </row>
    <row r="109" spans="9:26" x14ac:dyDescent="0.2">
      <c r="I109" s="22"/>
      <c r="K109"/>
      <c r="M109"/>
      <c r="N109"/>
      <c r="Q109"/>
      <c r="R109"/>
      <c r="S109"/>
      <c r="T109"/>
      <c r="U109"/>
      <c r="V109"/>
      <c r="W109"/>
      <c r="X109"/>
      <c r="Y109"/>
      <c r="Z109"/>
    </row>
    <row r="110" spans="9:26" x14ac:dyDescent="0.2">
      <c r="I110" s="22"/>
      <c r="K110"/>
      <c r="M110"/>
      <c r="N110"/>
      <c r="Q110"/>
      <c r="R110"/>
      <c r="S110"/>
      <c r="T110"/>
      <c r="U110"/>
      <c r="V110"/>
      <c r="W110"/>
      <c r="X110"/>
      <c r="Y110"/>
      <c r="Z110"/>
    </row>
    <row r="111" spans="9:26" x14ac:dyDescent="0.2">
      <c r="I111" s="22"/>
      <c r="K111"/>
      <c r="M111"/>
      <c r="N111"/>
      <c r="Q111"/>
      <c r="R111"/>
      <c r="S111"/>
      <c r="T111"/>
      <c r="U111"/>
      <c r="V111"/>
      <c r="W111"/>
      <c r="X111"/>
      <c r="Y111"/>
      <c r="Z111"/>
    </row>
    <row r="112" spans="9:26" x14ac:dyDescent="0.2">
      <c r="I112" s="22"/>
      <c r="K112"/>
      <c r="M112"/>
      <c r="N112"/>
      <c r="Q112"/>
      <c r="R112"/>
      <c r="S112"/>
      <c r="T112"/>
      <c r="U112"/>
      <c r="V112"/>
      <c r="W112"/>
      <c r="X112"/>
      <c r="Y112"/>
      <c r="Z112"/>
    </row>
    <row r="113" spans="9:26" x14ac:dyDescent="0.2">
      <c r="I113" s="22"/>
      <c r="K113"/>
      <c r="M113"/>
      <c r="N113"/>
      <c r="Q113"/>
      <c r="R113"/>
      <c r="S113"/>
      <c r="T113"/>
      <c r="U113"/>
      <c r="V113"/>
      <c r="W113"/>
      <c r="X113"/>
      <c r="Y113"/>
      <c r="Z113"/>
    </row>
    <row r="114" spans="9:26" x14ac:dyDescent="0.2">
      <c r="K114"/>
      <c r="M114"/>
      <c r="N114"/>
      <c r="Q114"/>
      <c r="R114"/>
      <c r="S114"/>
      <c r="T114"/>
      <c r="U114"/>
      <c r="V114"/>
      <c r="W114"/>
      <c r="X114"/>
      <c r="Y114"/>
      <c r="Z114"/>
    </row>
    <row r="115" spans="9:26" x14ac:dyDescent="0.2">
      <c r="K115"/>
      <c r="M115"/>
      <c r="N115"/>
      <c r="Q115"/>
      <c r="R115"/>
      <c r="S115"/>
      <c r="T115"/>
      <c r="U115"/>
      <c r="V115"/>
      <c r="W115"/>
      <c r="X115"/>
      <c r="Y115"/>
      <c r="Z115"/>
    </row>
    <row r="116" spans="9:26" x14ac:dyDescent="0.2">
      <c r="K116"/>
      <c r="M116"/>
      <c r="N116"/>
      <c r="Q116"/>
      <c r="R116"/>
      <c r="S116"/>
      <c r="T116"/>
      <c r="U116"/>
      <c r="V116"/>
      <c r="W116"/>
      <c r="X116"/>
      <c r="Y116"/>
      <c r="Z116"/>
    </row>
    <row r="117" spans="9:26" x14ac:dyDescent="0.2">
      <c r="K117"/>
      <c r="M117"/>
      <c r="N117"/>
      <c r="Q117"/>
      <c r="R117"/>
      <c r="S117"/>
      <c r="T117"/>
      <c r="U117"/>
      <c r="V117"/>
      <c r="W117"/>
      <c r="X117"/>
      <c r="Y117"/>
      <c r="Z117"/>
    </row>
    <row r="118" spans="9:26" x14ac:dyDescent="0.2">
      <c r="K118"/>
      <c r="M118"/>
      <c r="N118"/>
      <c r="Q118"/>
      <c r="R118"/>
      <c r="S118"/>
      <c r="T118"/>
      <c r="U118"/>
      <c r="V118"/>
      <c r="W118"/>
      <c r="X118"/>
      <c r="Y118"/>
      <c r="Z118"/>
    </row>
    <row r="119" spans="9:26" x14ac:dyDescent="0.2">
      <c r="K119"/>
      <c r="M119"/>
      <c r="N119"/>
      <c r="Q119"/>
      <c r="R119"/>
      <c r="S119"/>
      <c r="T119"/>
      <c r="U119"/>
      <c r="V119"/>
      <c r="W119"/>
      <c r="X119"/>
      <c r="Y119"/>
      <c r="Z119"/>
    </row>
    <row r="120" spans="9:26" x14ac:dyDescent="0.2">
      <c r="K120"/>
      <c r="M120"/>
      <c r="N120"/>
      <c r="Q120"/>
      <c r="R120"/>
      <c r="S120"/>
      <c r="T120"/>
      <c r="U120"/>
      <c r="V120"/>
      <c r="W120"/>
      <c r="X120"/>
      <c r="Y120"/>
      <c r="Z120"/>
    </row>
    <row r="121" spans="9:26" x14ac:dyDescent="0.2">
      <c r="K121"/>
      <c r="M121"/>
      <c r="N121"/>
      <c r="Q121"/>
      <c r="R121"/>
      <c r="S121"/>
      <c r="T121"/>
      <c r="U121"/>
      <c r="V121"/>
      <c r="W121"/>
      <c r="X121"/>
      <c r="Y121"/>
      <c r="Z121"/>
    </row>
    <row r="122" spans="9:26" x14ac:dyDescent="0.2">
      <c r="K122"/>
      <c r="M122"/>
      <c r="N122"/>
      <c r="Q122"/>
      <c r="R122"/>
      <c r="S122"/>
      <c r="T122"/>
      <c r="U122"/>
      <c r="V122"/>
      <c r="W122"/>
      <c r="X122"/>
      <c r="Y122"/>
      <c r="Z122"/>
    </row>
    <row r="123" spans="9:26" x14ac:dyDescent="0.2">
      <c r="K123"/>
      <c r="M123"/>
      <c r="N123"/>
      <c r="Q123"/>
      <c r="R123"/>
      <c r="S123"/>
      <c r="T123"/>
      <c r="U123"/>
      <c r="V123"/>
      <c r="W123"/>
      <c r="X123"/>
      <c r="Y123"/>
      <c r="Z123"/>
    </row>
    <row r="124" spans="9:26" x14ac:dyDescent="0.2">
      <c r="K124"/>
      <c r="M124"/>
      <c r="N124"/>
      <c r="Q124"/>
      <c r="R124"/>
      <c r="S124"/>
      <c r="T124"/>
      <c r="U124"/>
      <c r="V124"/>
      <c r="W124"/>
      <c r="X124"/>
      <c r="Y124"/>
      <c r="Z124"/>
    </row>
    <row r="125" spans="9:26" x14ac:dyDescent="0.2">
      <c r="K125"/>
      <c r="M125"/>
      <c r="N125"/>
      <c r="Q125"/>
      <c r="R125"/>
      <c r="S125"/>
      <c r="T125"/>
      <c r="U125"/>
      <c r="V125"/>
      <c r="W125"/>
      <c r="X125"/>
      <c r="Y125"/>
      <c r="Z125"/>
    </row>
    <row r="126" spans="9:26" x14ac:dyDescent="0.2">
      <c r="K126"/>
      <c r="M126"/>
      <c r="N126"/>
      <c r="Q126"/>
      <c r="R126"/>
      <c r="S126"/>
      <c r="T126"/>
      <c r="U126"/>
      <c r="V126"/>
      <c r="W126"/>
      <c r="X126"/>
      <c r="Y126"/>
      <c r="Z126"/>
    </row>
    <row r="127" spans="9:26" x14ac:dyDescent="0.2">
      <c r="K127"/>
      <c r="M127"/>
      <c r="N127"/>
      <c r="Q127"/>
      <c r="R127"/>
      <c r="S127"/>
      <c r="T127"/>
      <c r="U127"/>
      <c r="V127"/>
      <c r="W127"/>
      <c r="X127"/>
      <c r="Y127"/>
      <c r="Z127"/>
    </row>
    <row r="128" spans="9:26" x14ac:dyDescent="0.2">
      <c r="K128"/>
      <c r="M128"/>
      <c r="N128"/>
      <c r="Q128"/>
      <c r="R128"/>
      <c r="S128"/>
      <c r="T128"/>
      <c r="U128"/>
      <c r="V128"/>
      <c r="W128"/>
      <c r="X128"/>
      <c r="Y128"/>
      <c r="Z128"/>
    </row>
    <row r="129" spans="11:26" x14ac:dyDescent="0.2">
      <c r="K129"/>
      <c r="M129"/>
      <c r="N129"/>
      <c r="Q129"/>
      <c r="R129"/>
      <c r="S129"/>
      <c r="T129"/>
      <c r="U129"/>
      <c r="V129"/>
      <c r="W129"/>
      <c r="X129"/>
      <c r="Y129"/>
      <c r="Z129"/>
    </row>
    <row r="130" spans="11:26" x14ac:dyDescent="0.2">
      <c r="K130"/>
      <c r="M130"/>
      <c r="N130"/>
      <c r="Q130"/>
      <c r="R130"/>
      <c r="S130"/>
      <c r="T130"/>
      <c r="U130"/>
      <c r="V130"/>
      <c r="W130"/>
      <c r="X130"/>
      <c r="Y130"/>
      <c r="Z130"/>
    </row>
    <row r="131" spans="11:26" x14ac:dyDescent="0.2">
      <c r="K131"/>
      <c r="M131"/>
      <c r="N131"/>
      <c r="Q131"/>
      <c r="R131"/>
      <c r="S131"/>
      <c r="T131"/>
      <c r="U131"/>
      <c r="V131"/>
      <c r="W131"/>
      <c r="X131"/>
      <c r="Y131"/>
      <c r="Z131"/>
    </row>
    <row r="132" spans="11:26" x14ac:dyDescent="0.2">
      <c r="K132"/>
      <c r="M132"/>
      <c r="N132"/>
      <c r="Q132"/>
      <c r="R132"/>
      <c r="S132"/>
      <c r="T132"/>
      <c r="U132"/>
      <c r="V132"/>
      <c r="W132"/>
      <c r="X132"/>
      <c r="Y132"/>
      <c r="Z132"/>
    </row>
    <row r="133" spans="11:26" x14ac:dyDescent="0.2">
      <c r="K133"/>
      <c r="M133"/>
      <c r="N133"/>
      <c r="Q133"/>
      <c r="R133"/>
      <c r="S133"/>
      <c r="T133"/>
      <c r="U133"/>
      <c r="V133"/>
      <c r="W133"/>
      <c r="X133"/>
      <c r="Y133"/>
      <c r="Z133"/>
    </row>
    <row r="134" spans="11:26" x14ac:dyDescent="0.2">
      <c r="K134"/>
      <c r="M134"/>
      <c r="N134"/>
      <c r="Q134"/>
      <c r="R134"/>
      <c r="S134"/>
      <c r="T134"/>
      <c r="U134"/>
      <c r="V134"/>
      <c r="W134"/>
      <c r="X134"/>
      <c r="Y134"/>
      <c r="Z134"/>
    </row>
    <row r="135" spans="11:26" x14ac:dyDescent="0.2">
      <c r="K135"/>
      <c r="M135"/>
      <c r="N135"/>
      <c r="Q135"/>
      <c r="R135"/>
      <c r="S135"/>
      <c r="T135"/>
      <c r="U135"/>
      <c r="V135"/>
      <c r="W135"/>
      <c r="X135"/>
      <c r="Y135"/>
      <c r="Z135"/>
    </row>
    <row r="136" spans="11:26" x14ac:dyDescent="0.2">
      <c r="K136"/>
      <c r="M136"/>
      <c r="N136"/>
      <c r="Q136"/>
      <c r="R136"/>
      <c r="S136"/>
      <c r="T136"/>
      <c r="U136"/>
      <c r="V136"/>
      <c r="W136"/>
      <c r="X136"/>
      <c r="Y136"/>
      <c r="Z136"/>
    </row>
    <row r="137" spans="11:26" x14ac:dyDescent="0.2">
      <c r="K137"/>
      <c r="M137"/>
      <c r="N137"/>
      <c r="Q137"/>
      <c r="R137"/>
      <c r="S137"/>
      <c r="T137"/>
      <c r="U137"/>
      <c r="V137"/>
      <c r="W137"/>
      <c r="X137"/>
      <c r="Y137"/>
      <c r="Z137"/>
    </row>
    <row r="138" spans="11:26" x14ac:dyDescent="0.2">
      <c r="K138"/>
      <c r="M138"/>
      <c r="N138"/>
      <c r="Q138"/>
      <c r="R138"/>
      <c r="S138"/>
      <c r="T138"/>
      <c r="U138"/>
      <c r="V138"/>
      <c r="W138"/>
      <c r="X138"/>
      <c r="Y138"/>
      <c r="Z138"/>
    </row>
    <row r="139" spans="11:26" x14ac:dyDescent="0.2">
      <c r="K139"/>
      <c r="M139"/>
      <c r="N139"/>
      <c r="Q139"/>
      <c r="R139"/>
      <c r="S139"/>
      <c r="T139"/>
      <c r="U139"/>
      <c r="V139"/>
      <c r="W139"/>
      <c r="X139"/>
      <c r="Y139"/>
      <c r="Z139"/>
    </row>
    <row r="140" spans="11:26" x14ac:dyDescent="0.2">
      <c r="K140"/>
      <c r="M140"/>
      <c r="N140"/>
      <c r="Q140"/>
      <c r="R140"/>
      <c r="S140"/>
      <c r="T140"/>
      <c r="U140"/>
      <c r="V140"/>
      <c r="W140"/>
      <c r="X140"/>
      <c r="Y140"/>
      <c r="Z140"/>
    </row>
    <row r="141" spans="11:26" x14ac:dyDescent="0.2">
      <c r="K141"/>
      <c r="M141"/>
      <c r="N141"/>
      <c r="Q141"/>
      <c r="R141"/>
      <c r="S141"/>
      <c r="T141"/>
      <c r="U141"/>
      <c r="V141"/>
      <c r="W141"/>
      <c r="X141"/>
      <c r="Y141"/>
      <c r="Z141"/>
    </row>
    <row r="142" spans="11:26" x14ac:dyDescent="0.2">
      <c r="K142"/>
      <c r="M142"/>
      <c r="N142"/>
      <c r="Q142"/>
      <c r="R142"/>
      <c r="S142"/>
      <c r="T142"/>
      <c r="U142"/>
      <c r="V142"/>
      <c r="W142"/>
      <c r="X142"/>
      <c r="Y142"/>
      <c r="Z142"/>
    </row>
    <row r="143" spans="11:26" x14ac:dyDescent="0.2">
      <c r="K143"/>
      <c r="M143"/>
      <c r="N143"/>
      <c r="Q143"/>
      <c r="R143"/>
      <c r="S143"/>
      <c r="T143"/>
      <c r="U143"/>
      <c r="V143"/>
      <c r="W143"/>
      <c r="X143"/>
      <c r="Y143"/>
      <c r="Z143"/>
    </row>
    <row r="144" spans="11:26" x14ac:dyDescent="0.2">
      <c r="K144"/>
      <c r="M144"/>
      <c r="N144"/>
      <c r="Q144"/>
      <c r="R144"/>
      <c r="S144"/>
      <c r="T144"/>
      <c r="U144"/>
      <c r="V144"/>
      <c r="W144"/>
      <c r="X144"/>
      <c r="Y144"/>
      <c r="Z144"/>
    </row>
    <row r="145" spans="11:26" x14ac:dyDescent="0.2">
      <c r="K145"/>
      <c r="M145"/>
      <c r="N145"/>
      <c r="Q145"/>
      <c r="R145"/>
      <c r="S145"/>
      <c r="T145"/>
      <c r="U145"/>
      <c r="V145"/>
      <c r="W145"/>
      <c r="X145"/>
      <c r="Y145"/>
      <c r="Z145"/>
    </row>
    <row r="146" spans="11:26" x14ac:dyDescent="0.2">
      <c r="K146"/>
      <c r="M146"/>
      <c r="N146"/>
      <c r="Q146"/>
      <c r="R146"/>
      <c r="S146"/>
      <c r="T146"/>
      <c r="U146"/>
      <c r="V146"/>
      <c r="W146"/>
      <c r="X146"/>
      <c r="Y146"/>
      <c r="Z146"/>
    </row>
    <row r="147" spans="11:26" x14ac:dyDescent="0.2">
      <c r="K147"/>
      <c r="M147"/>
      <c r="N147"/>
      <c r="Q147"/>
      <c r="R147"/>
      <c r="S147"/>
      <c r="T147"/>
      <c r="U147"/>
      <c r="V147"/>
      <c r="W147"/>
      <c r="X147"/>
      <c r="Y147"/>
      <c r="Z147"/>
    </row>
    <row r="148" spans="11:26" x14ac:dyDescent="0.2">
      <c r="K148"/>
      <c r="M148"/>
      <c r="N148"/>
      <c r="Q148"/>
      <c r="R148"/>
      <c r="S148"/>
      <c r="T148"/>
      <c r="U148"/>
      <c r="V148"/>
      <c r="W148"/>
      <c r="X148"/>
      <c r="Y148"/>
      <c r="Z148"/>
    </row>
    <row r="149" spans="11:26" x14ac:dyDescent="0.2">
      <c r="K149"/>
      <c r="M149"/>
      <c r="N149"/>
      <c r="Q149"/>
      <c r="R149"/>
      <c r="S149"/>
      <c r="T149"/>
      <c r="U149"/>
      <c r="V149"/>
      <c r="W149"/>
      <c r="X149"/>
      <c r="Y149"/>
      <c r="Z149"/>
    </row>
    <row r="150" spans="11:26" x14ac:dyDescent="0.2">
      <c r="K150"/>
      <c r="M150"/>
      <c r="N150"/>
      <c r="Q150"/>
      <c r="R150"/>
      <c r="S150"/>
      <c r="T150"/>
      <c r="U150"/>
      <c r="V150"/>
      <c r="W150"/>
      <c r="X150"/>
      <c r="Y150"/>
      <c r="Z150"/>
    </row>
    <row r="151" spans="11:26" x14ac:dyDescent="0.2">
      <c r="K151"/>
      <c r="M151"/>
      <c r="N151"/>
      <c r="Q151"/>
      <c r="R151"/>
      <c r="S151"/>
      <c r="T151"/>
      <c r="U151"/>
      <c r="V151"/>
      <c r="W151"/>
      <c r="X151"/>
      <c r="Y151"/>
      <c r="Z151"/>
    </row>
    <row r="152" spans="11:26" x14ac:dyDescent="0.2">
      <c r="K152"/>
      <c r="M152"/>
      <c r="N152"/>
      <c r="Q152"/>
      <c r="R152"/>
      <c r="S152"/>
      <c r="T152"/>
      <c r="U152"/>
      <c r="V152"/>
      <c r="W152"/>
      <c r="X152"/>
      <c r="Y152"/>
      <c r="Z152"/>
    </row>
    <row r="153" spans="11:26" x14ac:dyDescent="0.2">
      <c r="K153"/>
      <c r="M153"/>
      <c r="N153"/>
      <c r="Q153"/>
      <c r="R153"/>
      <c r="S153"/>
      <c r="T153"/>
      <c r="U153"/>
      <c r="V153"/>
      <c r="W153"/>
      <c r="X153"/>
      <c r="Y153"/>
      <c r="Z153"/>
    </row>
    <row r="154" spans="11:26" x14ac:dyDescent="0.2">
      <c r="K154"/>
      <c r="M154"/>
      <c r="N154"/>
      <c r="Q154"/>
      <c r="R154"/>
      <c r="S154"/>
      <c r="T154"/>
      <c r="U154"/>
      <c r="V154"/>
      <c r="W154"/>
      <c r="X154"/>
      <c r="Y154"/>
      <c r="Z154"/>
    </row>
    <row r="155" spans="11:26" x14ac:dyDescent="0.2">
      <c r="K155"/>
      <c r="M155"/>
      <c r="N155"/>
      <c r="Q155"/>
      <c r="R155"/>
      <c r="S155"/>
      <c r="T155"/>
      <c r="U155"/>
      <c r="V155"/>
      <c r="W155"/>
      <c r="X155"/>
      <c r="Y155"/>
      <c r="Z155"/>
    </row>
    <row r="156" spans="11:26" x14ac:dyDescent="0.2">
      <c r="K156"/>
      <c r="M156"/>
      <c r="N156"/>
      <c r="Q156"/>
      <c r="R156"/>
      <c r="S156"/>
      <c r="T156"/>
      <c r="U156"/>
      <c r="V156"/>
      <c r="W156"/>
      <c r="X156"/>
      <c r="Y156"/>
      <c r="Z156"/>
    </row>
    <row r="157" spans="11:26" x14ac:dyDescent="0.2">
      <c r="K157"/>
      <c r="M157"/>
      <c r="N157"/>
      <c r="Q157"/>
      <c r="R157"/>
      <c r="S157"/>
      <c r="T157"/>
      <c r="U157"/>
      <c r="V157"/>
      <c r="W157"/>
      <c r="X157"/>
      <c r="Y157"/>
      <c r="Z157"/>
    </row>
    <row r="158" spans="11:26" x14ac:dyDescent="0.2">
      <c r="K158"/>
      <c r="M158"/>
      <c r="N158"/>
      <c r="Q158"/>
      <c r="R158"/>
      <c r="S158"/>
      <c r="T158"/>
      <c r="U158"/>
      <c r="V158"/>
      <c r="W158"/>
      <c r="X158"/>
      <c r="Y158"/>
      <c r="Z158"/>
    </row>
    <row r="159" spans="11:26" x14ac:dyDescent="0.2">
      <c r="K159"/>
      <c r="M159"/>
      <c r="N159"/>
      <c r="Q159"/>
      <c r="R159"/>
      <c r="S159"/>
      <c r="T159"/>
      <c r="U159"/>
      <c r="V159"/>
      <c r="W159"/>
      <c r="X159"/>
      <c r="Y159"/>
      <c r="Z159"/>
    </row>
    <row r="160" spans="11:26" x14ac:dyDescent="0.2">
      <c r="K160"/>
      <c r="M160"/>
      <c r="N160"/>
      <c r="Q160"/>
      <c r="R160"/>
      <c r="S160"/>
      <c r="T160"/>
      <c r="U160"/>
      <c r="V160"/>
      <c r="W160"/>
      <c r="X160"/>
      <c r="Y160"/>
      <c r="Z160"/>
    </row>
    <row r="161" spans="11:26" x14ac:dyDescent="0.2">
      <c r="K161"/>
      <c r="M161"/>
      <c r="N161"/>
      <c r="Q161"/>
      <c r="R161"/>
      <c r="S161"/>
      <c r="T161"/>
      <c r="U161"/>
      <c r="V161"/>
      <c r="W161"/>
      <c r="X161"/>
      <c r="Y161"/>
      <c r="Z161"/>
    </row>
    <row r="162" spans="11:26" x14ac:dyDescent="0.2">
      <c r="K162"/>
      <c r="M162"/>
      <c r="N162"/>
      <c r="Q162"/>
      <c r="R162"/>
      <c r="S162"/>
      <c r="T162"/>
      <c r="U162"/>
      <c r="V162"/>
      <c r="W162"/>
      <c r="X162"/>
      <c r="Y162"/>
      <c r="Z162"/>
    </row>
    <row r="163" spans="11:26" x14ac:dyDescent="0.2">
      <c r="K163"/>
      <c r="M163"/>
      <c r="N163"/>
      <c r="Q163"/>
      <c r="R163"/>
      <c r="S163"/>
      <c r="T163"/>
      <c r="U163"/>
      <c r="V163"/>
      <c r="W163"/>
      <c r="X163"/>
      <c r="Y163"/>
      <c r="Z163"/>
    </row>
    <row r="164" spans="11:26" x14ac:dyDescent="0.2">
      <c r="K164"/>
      <c r="M164"/>
      <c r="N164"/>
      <c r="Q164"/>
      <c r="R164"/>
      <c r="S164"/>
      <c r="T164"/>
      <c r="U164"/>
      <c r="V164"/>
      <c r="W164"/>
      <c r="X164"/>
      <c r="Y164"/>
      <c r="Z164"/>
    </row>
    <row r="165" spans="11:26" x14ac:dyDescent="0.2">
      <c r="K165"/>
      <c r="M165"/>
      <c r="N165"/>
      <c r="Q165"/>
      <c r="R165"/>
      <c r="S165"/>
      <c r="T165"/>
      <c r="U165"/>
      <c r="V165"/>
      <c r="W165"/>
      <c r="X165"/>
      <c r="Y165"/>
      <c r="Z165"/>
    </row>
    <row r="166" spans="11:26" x14ac:dyDescent="0.2">
      <c r="K166"/>
      <c r="M166"/>
      <c r="N166"/>
      <c r="Q166"/>
      <c r="R166"/>
      <c r="S166"/>
      <c r="T166"/>
      <c r="U166"/>
      <c r="V166"/>
      <c r="W166"/>
      <c r="X166"/>
      <c r="Y166"/>
      <c r="Z166"/>
    </row>
    <row r="167" spans="11:26" x14ac:dyDescent="0.2">
      <c r="K167"/>
      <c r="M167"/>
      <c r="N167"/>
      <c r="Q167"/>
      <c r="R167"/>
      <c r="S167"/>
      <c r="T167"/>
      <c r="U167"/>
      <c r="V167"/>
      <c r="W167"/>
      <c r="X167"/>
      <c r="Y167"/>
      <c r="Z167"/>
    </row>
    <row r="168" spans="11:26" x14ac:dyDescent="0.2">
      <c r="K168"/>
      <c r="M168"/>
      <c r="N168"/>
      <c r="Q168"/>
      <c r="R168"/>
      <c r="S168"/>
      <c r="T168"/>
      <c r="U168"/>
      <c r="V168"/>
      <c r="W168"/>
      <c r="X168"/>
      <c r="Y168"/>
      <c r="Z168"/>
    </row>
    <row r="169" spans="11:26" x14ac:dyDescent="0.2">
      <c r="K169"/>
      <c r="M169"/>
      <c r="N169"/>
      <c r="Q169"/>
      <c r="R169"/>
      <c r="S169"/>
      <c r="T169"/>
      <c r="U169"/>
      <c r="V169"/>
      <c r="W169"/>
      <c r="X169"/>
      <c r="Y169"/>
      <c r="Z169"/>
    </row>
    <row r="170" spans="11:26" x14ac:dyDescent="0.2">
      <c r="K170"/>
      <c r="M170"/>
      <c r="N170"/>
      <c r="Q170"/>
      <c r="R170"/>
      <c r="S170"/>
      <c r="T170"/>
      <c r="U170"/>
      <c r="V170"/>
      <c r="W170"/>
      <c r="X170"/>
      <c r="Y170"/>
      <c r="Z170"/>
    </row>
    <row r="171" spans="11:26" x14ac:dyDescent="0.2">
      <c r="K171"/>
      <c r="M171"/>
      <c r="N171"/>
      <c r="Q171"/>
      <c r="R171"/>
      <c r="S171"/>
      <c r="T171"/>
      <c r="U171"/>
      <c r="V171"/>
      <c r="W171"/>
      <c r="X171"/>
      <c r="Y171"/>
      <c r="Z171"/>
    </row>
    <row r="172" spans="11:26" x14ac:dyDescent="0.2">
      <c r="K172"/>
      <c r="M172"/>
      <c r="N172"/>
      <c r="Q172"/>
      <c r="R172"/>
      <c r="S172"/>
      <c r="T172"/>
      <c r="U172"/>
      <c r="V172"/>
      <c r="W172"/>
      <c r="X172"/>
      <c r="Y172"/>
      <c r="Z172"/>
    </row>
    <row r="173" spans="11:26" x14ac:dyDescent="0.2">
      <c r="K173"/>
      <c r="M173"/>
      <c r="N173"/>
      <c r="Q173"/>
      <c r="R173"/>
      <c r="S173"/>
      <c r="T173"/>
      <c r="U173"/>
      <c r="V173"/>
      <c r="W173"/>
      <c r="X173"/>
      <c r="Y173"/>
      <c r="Z173"/>
    </row>
    <row r="174" spans="11:26" x14ac:dyDescent="0.2">
      <c r="K174"/>
      <c r="M174"/>
      <c r="N174"/>
      <c r="Q174"/>
      <c r="R174"/>
      <c r="S174"/>
      <c r="T174"/>
      <c r="U174"/>
      <c r="V174"/>
      <c r="W174"/>
      <c r="X174"/>
      <c r="Y174"/>
      <c r="Z174"/>
    </row>
    <row r="175" spans="11:26" x14ac:dyDescent="0.2">
      <c r="K175"/>
      <c r="M175"/>
      <c r="N175"/>
      <c r="Q175"/>
      <c r="R175"/>
      <c r="S175"/>
      <c r="T175"/>
      <c r="U175"/>
      <c r="V175"/>
      <c r="W175"/>
      <c r="X175"/>
      <c r="Y175"/>
      <c r="Z175"/>
    </row>
    <row r="176" spans="11:26" x14ac:dyDescent="0.2">
      <c r="K176"/>
      <c r="M176"/>
      <c r="N176"/>
      <c r="Q176"/>
      <c r="R176"/>
      <c r="S176"/>
      <c r="T176"/>
      <c r="U176"/>
      <c r="V176"/>
      <c r="W176"/>
      <c r="X176"/>
      <c r="Y176"/>
      <c r="Z176"/>
    </row>
    <row r="177" spans="11:26" x14ac:dyDescent="0.2">
      <c r="K177"/>
      <c r="M177"/>
      <c r="N177"/>
      <c r="Q177"/>
      <c r="R177"/>
      <c r="S177"/>
      <c r="T177"/>
      <c r="U177"/>
      <c r="V177"/>
      <c r="W177"/>
      <c r="X177"/>
      <c r="Y177"/>
      <c r="Z177"/>
    </row>
    <row r="178" spans="11:26" x14ac:dyDescent="0.2">
      <c r="K178"/>
      <c r="M178"/>
      <c r="N178"/>
      <c r="Q178"/>
      <c r="R178"/>
      <c r="S178"/>
      <c r="T178"/>
      <c r="U178"/>
      <c r="V178"/>
      <c r="W178"/>
      <c r="X178"/>
      <c r="Y178"/>
      <c r="Z178"/>
    </row>
    <row r="179" spans="11:26" x14ac:dyDescent="0.2">
      <c r="K179"/>
      <c r="M179"/>
      <c r="N179"/>
      <c r="Q179"/>
      <c r="R179"/>
      <c r="S179"/>
      <c r="T179"/>
      <c r="U179"/>
      <c r="V179"/>
      <c r="W179"/>
      <c r="X179"/>
      <c r="Y179"/>
      <c r="Z179"/>
    </row>
    <row r="180" spans="11:26" x14ac:dyDescent="0.2">
      <c r="K180"/>
      <c r="M180"/>
      <c r="N180"/>
      <c r="Q180"/>
      <c r="R180"/>
      <c r="S180"/>
      <c r="T180"/>
      <c r="U180"/>
      <c r="V180"/>
      <c r="W180"/>
      <c r="X180"/>
      <c r="Y180"/>
      <c r="Z180"/>
    </row>
    <row r="181" spans="11:26" x14ac:dyDescent="0.2">
      <c r="K181"/>
      <c r="M181"/>
      <c r="N181"/>
      <c r="Q181"/>
      <c r="R181"/>
      <c r="S181"/>
      <c r="T181"/>
      <c r="U181"/>
      <c r="V181"/>
      <c r="W181"/>
      <c r="X181"/>
      <c r="Y181"/>
      <c r="Z181"/>
    </row>
    <row r="182" spans="11:26" x14ac:dyDescent="0.2">
      <c r="K182"/>
      <c r="M182"/>
      <c r="N182"/>
      <c r="Q182"/>
      <c r="R182"/>
      <c r="S182"/>
      <c r="T182"/>
      <c r="U182"/>
      <c r="V182"/>
      <c r="W182"/>
      <c r="X182"/>
      <c r="Y182"/>
      <c r="Z182"/>
    </row>
    <row r="183" spans="11:26" x14ac:dyDescent="0.2">
      <c r="K183"/>
      <c r="M183"/>
      <c r="N183"/>
      <c r="Q183"/>
      <c r="R183"/>
      <c r="S183"/>
      <c r="T183"/>
      <c r="U183"/>
      <c r="V183"/>
      <c r="W183"/>
      <c r="X183"/>
      <c r="Y183"/>
      <c r="Z183"/>
    </row>
    <row r="184" spans="11:26" x14ac:dyDescent="0.2">
      <c r="K184"/>
      <c r="M184"/>
      <c r="N184"/>
      <c r="Q184"/>
      <c r="R184"/>
      <c r="S184"/>
      <c r="T184"/>
      <c r="U184"/>
      <c r="V184"/>
      <c r="W184"/>
      <c r="X184"/>
      <c r="Y184"/>
      <c r="Z184"/>
    </row>
    <row r="185" spans="11:26" x14ac:dyDescent="0.2">
      <c r="K185"/>
      <c r="M185"/>
      <c r="N185"/>
      <c r="Q185"/>
      <c r="R185"/>
      <c r="S185"/>
      <c r="T185"/>
      <c r="U185"/>
      <c r="V185"/>
      <c r="W185"/>
      <c r="X185"/>
      <c r="Y185"/>
      <c r="Z185"/>
    </row>
    <row r="186" spans="11:26" x14ac:dyDescent="0.2">
      <c r="K186"/>
      <c r="M186"/>
      <c r="N186"/>
      <c r="Q186"/>
      <c r="R186"/>
      <c r="S186"/>
      <c r="T186"/>
      <c r="U186"/>
      <c r="V186"/>
      <c r="W186"/>
      <c r="X186"/>
      <c r="Y186"/>
      <c r="Z186"/>
    </row>
    <row r="187" spans="11:26" x14ac:dyDescent="0.2">
      <c r="K187"/>
      <c r="M187"/>
      <c r="N187"/>
      <c r="Q187"/>
      <c r="R187"/>
      <c r="S187"/>
      <c r="T187"/>
      <c r="U187"/>
      <c r="V187"/>
      <c r="W187"/>
      <c r="X187"/>
      <c r="Y187"/>
      <c r="Z187"/>
    </row>
    <row r="188" spans="11:26" x14ac:dyDescent="0.2">
      <c r="K188"/>
      <c r="M188"/>
      <c r="N188"/>
      <c r="Q188"/>
      <c r="R188"/>
      <c r="S188"/>
      <c r="T188"/>
      <c r="U188"/>
      <c r="V188"/>
      <c r="W188"/>
      <c r="X188"/>
      <c r="Y188"/>
      <c r="Z188"/>
    </row>
    <row r="189" spans="11:26" x14ac:dyDescent="0.2">
      <c r="K189"/>
      <c r="M189"/>
      <c r="N189"/>
      <c r="Q189"/>
      <c r="R189"/>
      <c r="S189"/>
      <c r="T189"/>
      <c r="U189"/>
      <c r="V189"/>
      <c r="W189"/>
      <c r="X189"/>
      <c r="Y189"/>
      <c r="Z189"/>
    </row>
    <row r="190" spans="11:26" x14ac:dyDescent="0.2">
      <c r="K190"/>
      <c r="M190"/>
      <c r="N190"/>
      <c r="Q190"/>
      <c r="R190"/>
      <c r="S190"/>
      <c r="T190"/>
      <c r="U190"/>
      <c r="V190"/>
      <c r="W190"/>
      <c r="X190"/>
      <c r="Y190"/>
      <c r="Z190"/>
    </row>
    <row r="191" spans="11:26" x14ac:dyDescent="0.2">
      <c r="K191"/>
      <c r="M191"/>
      <c r="N191"/>
      <c r="Q191"/>
      <c r="R191"/>
      <c r="S191"/>
      <c r="T191"/>
      <c r="U191"/>
      <c r="V191"/>
      <c r="W191"/>
      <c r="X191"/>
      <c r="Y191"/>
      <c r="Z191"/>
    </row>
    <row r="192" spans="11:26" x14ac:dyDescent="0.2">
      <c r="K192"/>
      <c r="M192"/>
      <c r="N192"/>
      <c r="Q192"/>
      <c r="R192"/>
      <c r="S192"/>
      <c r="T192"/>
      <c r="U192"/>
      <c r="V192"/>
      <c r="W192"/>
      <c r="X192"/>
      <c r="Y192"/>
      <c r="Z192"/>
    </row>
    <row r="193" spans="11:26" x14ac:dyDescent="0.2">
      <c r="K193"/>
      <c r="M193"/>
      <c r="N193"/>
      <c r="Q193"/>
      <c r="R193"/>
      <c r="S193"/>
      <c r="T193"/>
      <c r="U193"/>
      <c r="V193"/>
      <c r="W193"/>
      <c r="X193"/>
      <c r="Y193"/>
      <c r="Z193"/>
    </row>
    <row r="194" spans="11:26" x14ac:dyDescent="0.2">
      <c r="K194"/>
      <c r="M194"/>
      <c r="N194"/>
      <c r="Q194"/>
      <c r="R194"/>
      <c r="S194"/>
      <c r="T194"/>
      <c r="U194"/>
      <c r="V194"/>
      <c r="W194"/>
      <c r="X194"/>
      <c r="Y194"/>
      <c r="Z194"/>
    </row>
  </sheetData>
  <sortState xmlns:xlrd2="http://schemas.microsoft.com/office/spreadsheetml/2017/richdata2" ref="B3:I59">
    <sortCondition descending="1" ref="I3:I59"/>
  </sortState>
  <mergeCells count="3">
    <mergeCell ref="V2:W2"/>
    <mergeCell ref="X2:Y2"/>
    <mergeCell ref="T2:U2"/>
  </mergeCells>
  <phoneticPr fontId="5" type="noConversion"/>
  <hyperlinks>
    <hyperlink ref="O31" r:id="rId1" display="BERNOS Blaise" xr:uid="{00000000-0004-0000-0800-000000000000}"/>
    <hyperlink ref="O5" r:id="rId2" display="NOBLET Erwan" xr:uid="{00000000-0004-0000-0800-000001000000}"/>
    <hyperlink ref="O11" r:id="rId3" display="OLIVIERI Bernard" xr:uid="{00000000-0004-0000-0800-000002000000}"/>
    <hyperlink ref="O17" r:id="rId4" display="SAUVAN Jean-Pierre" xr:uid="{00000000-0004-0000-0800-000003000000}"/>
    <hyperlink ref="O34" r:id="rId5" display="CROYEAU Jean Marie" xr:uid="{00000000-0004-0000-0800-000005000000}"/>
    <hyperlink ref="O7" r:id="rId6" display="NOBLET Erwan" xr:uid="{00000000-0004-0000-0800-000006000000}"/>
    <hyperlink ref="N1" r:id="rId7" xr:uid="{1E8D758B-3240-469F-AA4C-372D57BE9157}"/>
    <hyperlink ref="C14" r:id="rId8" display="BERNOS Blaise" xr:uid="{EC591F81-50A7-4762-9606-088DBAA3F977}"/>
    <hyperlink ref="C28" r:id="rId9" display="NOBLET Erwan" xr:uid="{D1A14793-F709-4C89-A5C3-7233FD3F0620}"/>
    <hyperlink ref="C21" r:id="rId10" display="OLIVIERI Bernard" xr:uid="{7BCE7C09-FE63-43C8-9329-34823BD34A3B}"/>
    <hyperlink ref="C50" r:id="rId11" display="SAUVAN Jean-Pierre" xr:uid="{4D7274F5-9543-460C-8ABC-4ED5A4AF4DCF}"/>
    <hyperlink ref="C39" r:id="rId12" display="CROYEAU Jean Marie" xr:uid="{8F4073B5-D87F-447B-8790-284C1CAA6C20}"/>
    <hyperlink ref="C59" r:id="rId13" display="NOBLET Erwan" xr:uid="{07C366DE-5255-4759-8495-D1E6BE697547}"/>
  </hyperlinks>
  <pageMargins left="0.78740157499999996" right="0.78740157499999996" top="0.984251969" bottom="0.984251969" header="0.4921259845" footer="0.4921259845"/>
  <pageSetup paperSize="9" orientation="portrait" r:id="rId14"/>
  <headerFooter alignWithMargins="0"/>
  <ignoredErrors>
    <ignoredError sqref="L51:L54 L42:L50 L37:L41 L30:L36 L19:L29 L8:L18 L3 L5:L7 L4 J4 J51:J54 J42:J50 J37:J41 J30:J36 J19:J29 J8:J18 J3 J5:J7" numberStoredAsText="1"/>
  </ignoredErrors>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62"/>
  <sheetViews>
    <sheetView zoomScale="90" zoomScaleNormal="90" workbookViewId="0">
      <selection activeCell="D12" sqref="D12"/>
    </sheetView>
  </sheetViews>
  <sheetFormatPr baseColWidth="10" defaultColWidth="11.5703125" defaultRowHeight="12.75" x14ac:dyDescent="0.2"/>
  <cols>
    <col min="1" max="1" width="5.5703125" style="39" customWidth="1"/>
    <col min="2" max="2" width="10.5703125" style="39" customWidth="1"/>
    <col min="3" max="3" width="29.5703125" customWidth="1"/>
    <col min="4" max="4" width="35.140625" style="26" bestFit="1" customWidth="1"/>
    <col min="5" max="5" width="0.85546875" customWidth="1"/>
    <col min="6" max="6" width="7.42578125" style="24" customWidth="1"/>
    <col min="7" max="7" width="6.7109375" style="17" customWidth="1"/>
    <col min="8" max="8" width="8.140625" style="1" customWidth="1"/>
    <col min="9" max="9" width="10.85546875" style="23" customWidth="1"/>
    <col min="10" max="10" width="6.28515625" customWidth="1"/>
    <col min="11" max="11" width="7.5703125" style="45" customWidth="1"/>
    <col min="12" max="12" width="1.7109375" customWidth="1"/>
    <col min="13" max="13" width="6.42578125" style="45" customWidth="1"/>
    <col min="14" max="14" width="11.5703125" style="45" customWidth="1"/>
    <col min="15" max="15" width="28.28515625" style="146" customWidth="1"/>
    <col min="16" max="16" width="36" style="132" customWidth="1"/>
    <col min="17" max="17" width="6.5703125" style="45" bestFit="1" customWidth="1"/>
    <col min="18" max="18" width="4.85546875" style="39" customWidth="1"/>
    <col min="19" max="19" width="2" style="45" customWidth="1"/>
    <col min="20" max="20" width="6.5703125" style="45" bestFit="1" customWidth="1"/>
    <col min="21" max="21" width="6.5703125" style="45" customWidth="1"/>
    <col min="22" max="22" width="6.5703125" style="45" bestFit="1" customWidth="1"/>
    <col min="23" max="24" width="6.5703125" style="45" customWidth="1"/>
  </cols>
  <sheetData>
    <row r="1" spans="1:24" s="17" customFormat="1" ht="26.45" customHeight="1" x14ac:dyDescent="0.2">
      <c r="A1" s="1"/>
      <c r="B1" s="82" t="s">
        <v>769</v>
      </c>
      <c r="D1" s="67"/>
      <c r="F1" s="24"/>
      <c r="H1" s="1"/>
      <c r="I1" s="23"/>
      <c r="K1" s="24"/>
      <c r="M1" s="24"/>
      <c r="N1" s="110" t="s">
        <v>1</v>
      </c>
      <c r="O1" s="82"/>
      <c r="P1" s="91"/>
      <c r="Q1" s="24"/>
      <c r="R1" s="1"/>
      <c r="S1" s="24"/>
      <c r="T1" s="24"/>
      <c r="U1" s="24"/>
      <c r="V1" s="24"/>
      <c r="W1" s="24"/>
      <c r="X1" s="24"/>
    </row>
    <row r="2" spans="1:24" s="17" customFormat="1" ht="39" customHeight="1" x14ac:dyDescent="0.2">
      <c r="A2" s="18" t="s">
        <v>11</v>
      </c>
      <c r="B2" s="18" t="s">
        <v>12</v>
      </c>
      <c r="C2" s="18" t="s">
        <v>13</v>
      </c>
      <c r="D2" s="48" t="s">
        <v>20</v>
      </c>
      <c r="F2" s="18" t="s">
        <v>18</v>
      </c>
      <c r="G2" s="18" t="s">
        <v>15</v>
      </c>
      <c r="H2" s="18" t="s">
        <v>19</v>
      </c>
      <c r="I2" s="18" t="s">
        <v>218</v>
      </c>
      <c r="K2" s="89" t="s">
        <v>217</v>
      </c>
      <c r="M2" s="89" t="s">
        <v>3</v>
      </c>
      <c r="N2" s="89" t="s">
        <v>12</v>
      </c>
      <c r="O2" s="37" t="s">
        <v>13</v>
      </c>
      <c r="P2" s="89" t="s">
        <v>14</v>
      </c>
      <c r="Q2" s="89" t="s">
        <v>2</v>
      </c>
      <c r="R2" s="89" t="s">
        <v>56</v>
      </c>
      <c r="S2" s="90"/>
      <c r="T2" s="215" t="s">
        <v>4</v>
      </c>
      <c r="U2" s="215" t="s">
        <v>5</v>
      </c>
      <c r="V2" s="215" t="s">
        <v>6</v>
      </c>
      <c r="W2" s="215" t="s">
        <v>40</v>
      </c>
      <c r="X2" s="123"/>
    </row>
    <row r="3" spans="1:24" x14ac:dyDescent="0.2">
      <c r="A3" s="18">
        <v>1</v>
      </c>
      <c r="B3" s="54" t="s">
        <v>453</v>
      </c>
      <c r="C3" s="134" t="s">
        <v>57</v>
      </c>
      <c r="D3" s="52" t="s">
        <v>227</v>
      </c>
      <c r="F3" s="20">
        <v>14</v>
      </c>
      <c r="G3" s="25" t="s">
        <v>660</v>
      </c>
      <c r="H3" s="51" t="s">
        <v>102</v>
      </c>
      <c r="I3" s="133">
        <f t="shared" ref="I3:I41" si="0">IF(OR(H3="DSQ",H3="RAF",H3="DNC",H3="DPG"),0,IF(OR(H3="DNS",H3="DNF"),100*(($F3-$F3+1)/$F3)+50*(LOG($F3/$F3)),100*(($F3-H3+1)/$F3)+50*(LOG($F3/H3))))</f>
        <v>157.30640178391189</v>
      </c>
      <c r="K3" s="51" t="s">
        <v>244</v>
      </c>
      <c r="M3" s="106" t="s">
        <v>102</v>
      </c>
      <c r="N3" s="107" t="s">
        <v>716</v>
      </c>
      <c r="O3" s="147" t="s">
        <v>273</v>
      </c>
      <c r="P3" s="136" t="s">
        <v>717</v>
      </c>
      <c r="Q3" s="106" t="s">
        <v>244</v>
      </c>
      <c r="R3" s="108" t="s">
        <v>105</v>
      </c>
      <c r="S3" s="109"/>
      <c r="T3" s="107" t="s">
        <v>102</v>
      </c>
      <c r="U3" s="107" t="s">
        <v>102</v>
      </c>
      <c r="V3" s="107" t="s">
        <v>103</v>
      </c>
      <c r="W3" s="107"/>
      <c r="X3" s="125"/>
    </row>
    <row r="4" spans="1:24" x14ac:dyDescent="0.2">
      <c r="A4" s="18">
        <v>2</v>
      </c>
      <c r="B4" s="54" t="s">
        <v>718</v>
      </c>
      <c r="C4" s="53" t="s">
        <v>203</v>
      </c>
      <c r="D4" s="52" t="s">
        <v>235</v>
      </c>
      <c r="F4" s="20">
        <v>7</v>
      </c>
      <c r="G4" s="25" t="s">
        <v>23</v>
      </c>
      <c r="H4" s="51" t="s">
        <v>102</v>
      </c>
      <c r="I4" s="133">
        <f t="shared" si="0"/>
        <v>142.25490200071283</v>
      </c>
      <c r="K4" s="51" t="s">
        <v>244</v>
      </c>
      <c r="M4" s="106" t="s">
        <v>103</v>
      </c>
      <c r="N4" s="107" t="s">
        <v>133</v>
      </c>
      <c r="O4" s="147" t="s">
        <v>67</v>
      </c>
      <c r="P4" s="136" t="s">
        <v>245</v>
      </c>
      <c r="Q4" s="106" t="s">
        <v>244</v>
      </c>
      <c r="R4" s="108" t="s">
        <v>108</v>
      </c>
      <c r="S4" s="109"/>
      <c r="T4" s="107" t="s">
        <v>104</v>
      </c>
      <c r="U4" s="107" t="s">
        <v>103</v>
      </c>
      <c r="V4" s="107" t="s">
        <v>103</v>
      </c>
      <c r="W4" s="107"/>
      <c r="X4" s="125"/>
    </row>
    <row r="5" spans="1:24" x14ac:dyDescent="0.2">
      <c r="A5" s="18">
        <v>3</v>
      </c>
      <c r="B5" s="54" t="s">
        <v>233</v>
      </c>
      <c r="C5" s="53" t="s">
        <v>198</v>
      </c>
      <c r="D5" s="52" t="s">
        <v>234</v>
      </c>
      <c r="F5" s="20">
        <v>7</v>
      </c>
      <c r="G5" s="25" t="s">
        <v>174</v>
      </c>
      <c r="H5" s="51" t="s">
        <v>102</v>
      </c>
      <c r="I5" s="133">
        <f t="shared" si="0"/>
        <v>142.25490200071283</v>
      </c>
      <c r="K5" s="51" t="s">
        <v>244</v>
      </c>
      <c r="M5" s="106" t="s">
        <v>104</v>
      </c>
      <c r="N5" s="107" t="s">
        <v>103</v>
      </c>
      <c r="O5" s="147" t="s">
        <v>246</v>
      </c>
      <c r="P5" s="136" t="s">
        <v>247</v>
      </c>
      <c r="Q5" s="106" t="s">
        <v>244</v>
      </c>
      <c r="R5" s="108" t="s">
        <v>124</v>
      </c>
      <c r="S5" s="109"/>
      <c r="T5" s="107" t="s">
        <v>103</v>
      </c>
      <c r="U5" s="107" t="s">
        <v>104</v>
      </c>
      <c r="V5" s="107" t="s">
        <v>104</v>
      </c>
      <c r="W5" s="107"/>
      <c r="X5" s="125"/>
    </row>
    <row r="6" spans="1:24" x14ac:dyDescent="0.2">
      <c r="A6" s="18">
        <v>4</v>
      </c>
      <c r="B6" s="54" t="s">
        <v>736</v>
      </c>
      <c r="C6" s="53" t="s">
        <v>224</v>
      </c>
      <c r="D6" s="52" t="s">
        <v>225</v>
      </c>
      <c r="F6" s="20">
        <v>7</v>
      </c>
      <c r="G6" s="25" t="s">
        <v>737</v>
      </c>
      <c r="H6" s="51" t="s">
        <v>102</v>
      </c>
      <c r="I6" s="133">
        <f t="shared" si="0"/>
        <v>142.25490200071283</v>
      </c>
      <c r="K6" s="51" t="s">
        <v>244</v>
      </c>
      <c r="M6" s="106" t="s">
        <v>105</v>
      </c>
      <c r="N6" s="107" t="s">
        <v>316</v>
      </c>
      <c r="O6" s="147" t="s">
        <v>318</v>
      </c>
      <c r="P6" s="136" t="s">
        <v>319</v>
      </c>
      <c r="Q6" s="106" t="s">
        <v>244</v>
      </c>
      <c r="R6" s="108" t="s">
        <v>126</v>
      </c>
      <c r="S6" s="109"/>
      <c r="T6" s="240" t="s">
        <v>17</v>
      </c>
      <c r="U6" s="240" t="s">
        <v>17</v>
      </c>
      <c r="V6" s="240" t="s">
        <v>17</v>
      </c>
      <c r="W6" s="107"/>
      <c r="X6" s="125"/>
    </row>
    <row r="7" spans="1:24" x14ac:dyDescent="0.2">
      <c r="A7" s="18">
        <v>5</v>
      </c>
      <c r="B7" s="54" t="s">
        <v>751</v>
      </c>
      <c r="C7" s="53" t="s">
        <v>46</v>
      </c>
      <c r="D7" s="52" t="s">
        <v>248</v>
      </c>
      <c r="F7" s="20">
        <v>14</v>
      </c>
      <c r="G7" s="25" t="s">
        <v>660</v>
      </c>
      <c r="H7" s="51" t="s">
        <v>103</v>
      </c>
      <c r="I7" s="133">
        <f t="shared" si="0"/>
        <v>135.11204485785569</v>
      </c>
      <c r="K7" s="51" t="s">
        <v>23</v>
      </c>
      <c r="M7" s="51" t="s">
        <v>102</v>
      </c>
      <c r="N7" s="54" t="s">
        <v>718</v>
      </c>
      <c r="O7" s="148" t="s">
        <v>203</v>
      </c>
      <c r="P7" s="131" t="s">
        <v>235</v>
      </c>
      <c r="Q7" s="51" t="s">
        <v>23</v>
      </c>
      <c r="R7" s="87" t="s">
        <v>105</v>
      </c>
      <c r="S7" s="93"/>
      <c r="T7" s="54" t="s">
        <v>102</v>
      </c>
      <c r="U7" s="54" t="s">
        <v>102</v>
      </c>
      <c r="V7" s="54" t="s">
        <v>103</v>
      </c>
      <c r="W7" s="54"/>
      <c r="X7" s="125"/>
    </row>
    <row r="8" spans="1:24" x14ac:dyDescent="0.2">
      <c r="A8" s="18">
        <v>6</v>
      </c>
      <c r="B8" s="54" t="s">
        <v>716</v>
      </c>
      <c r="C8" s="134" t="s">
        <v>273</v>
      </c>
      <c r="D8" s="52" t="s">
        <v>717</v>
      </c>
      <c r="F8" s="20">
        <v>4</v>
      </c>
      <c r="G8" s="25" t="s">
        <v>244</v>
      </c>
      <c r="H8" s="51" t="s">
        <v>102</v>
      </c>
      <c r="I8" s="133">
        <f t="shared" si="0"/>
        <v>130.10299956639813</v>
      </c>
      <c r="K8" s="51" t="s">
        <v>23</v>
      </c>
      <c r="M8" s="51" t="s">
        <v>103</v>
      </c>
      <c r="N8" s="54" t="s">
        <v>181</v>
      </c>
      <c r="O8" s="148" t="s">
        <v>236</v>
      </c>
      <c r="P8" s="131" t="s">
        <v>719</v>
      </c>
      <c r="Q8" s="51" t="s">
        <v>23</v>
      </c>
      <c r="R8" s="87" t="s">
        <v>106</v>
      </c>
      <c r="S8" s="93"/>
      <c r="T8" s="54" t="s">
        <v>103</v>
      </c>
      <c r="U8" s="54" t="s">
        <v>103</v>
      </c>
      <c r="V8" s="54" t="s">
        <v>102</v>
      </c>
      <c r="W8" s="54"/>
      <c r="X8" s="125"/>
    </row>
    <row r="9" spans="1:24" x14ac:dyDescent="0.2">
      <c r="A9" s="18">
        <v>7</v>
      </c>
      <c r="B9" s="54" t="s">
        <v>143</v>
      </c>
      <c r="C9" s="53" t="s">
        <v>44</v>
      </c>
      <c r="D9" s="52" t="s">
        <v>752</v>
      </c>
      <c r="F9" s="20">
        <v>14</v>
      </c>
      <c r="G9" s="25" t="s">
        <v>660</v>
      </c>
      <c r="H9" s="51" t="s">
        <v>104</v>
      </c>
      <c r="I9" s="133">
        <f t="shared" si="0"/>
        <v>119.16462476221449</v>
      </c>
      <c r="K9" s="51" t="s">
        <v>23</v>
      </c>
      <c r="M9" s="51" t="s">
        <v>104</v>
      </c>
      <c r="N9" s="54" t="s">
        <v>720</v>
      </c>
      <c r="O9" s="148" t="s">
        <v>239</v>
      </c>
      <c r="P9" s="131" t="s">
        <v>240</v>
      </c>
      <c r="Q9" s="51" t="s">
        <v>23</v>
      </c>
      <c r="R9" s="87" t="s">
        <v>101</v>
      </c>
      <c r="S9" s="93"/>
      <c r="T9" s="54" t="s">
        <v>104</v>
      </c>
      <c r="U9" s="54" t="s">
        <v>104</v>
      </c>
      <c r="V9" s="54" t="s">
        <v>105</v>
      </c>
      <c r="W9" s="54"/>
      <c r="X9" s="125"/>
    </row>
    <row r="10" spans="1:24" x14ac:dyDescent="0.2">
      <c r="A10" s="18">
        <v>8</v>
      </c>
      <c r="B10" s="54" t="s">
        <v>181</v>
      </c>
      <c r="C10" s="53" t="s">
        <v>236</v>
      </c>
      <c r="D10" s="52" t="s">
        <v>719</v>
      </c>
      <c r="F10" s="20">
        <v>7</v>
      </c>
      <c r="G10" s="25" t="s">
        <v>23</v>
      </c>
      <c r="H10" s="51" t="s">
        <v>103</v>
      </c>
      <c r="I10" s="133">
        <f t="shared" si="0"/>
        <v>112.91768793179949</v>
      </c>
      <c r="K10" s="51" t="s">
        <v>23</v>
      </c>
      <c r="M10" s="51" t="s">
        <v>105</v>
      </c>
      <c r="N10" s="54" t="s">
        <v>237</v>
      </c>
      <c r="O10" s="148" t="s">
        <v>238</v>
      </c>
      <c r="P10" s="131" t="s">
        <v>721</v>
      </c>
      <c r="Q10" s="51" t="s">
        <v>23</v>
      </c>
      <c r="R10" s="87" t="s">
        <v>128</v>
      </c>
      <c r="S10" s="93"/>
      <c r="T10" s="54" t="s">
        <v>105</v>
      </c>
      <c r="U10" s="54" t="s">
        <v>106</v>
      </c>
      <c r="V10" s="54" t="s">
        <v>106</v>
      </c>
      <c r="W10" s="54"/>
      <c r="X10" s="125"/>
    </row>
    <row r="11" spans="1:24" x14ac:dyDescent="0.2">
      <c r="A11" s="18">
        <v>9</v>
      </c>
      <c r="B11" s="54" t="s">
        <v>134</v>
      </c>
      <c r="C11" s="53" t="s">
        <v>430</v>
      </c>
      <c r="D11" s="52" t="s">
        <v>229</v>
      </c>
      <c r="F11" s="20">
        <v>7</v>
      </c>
      <c r="G11" s="25" t="s">
        <v>174</v>
      </c>
      <c r="H11" s="51" t="s">
        <v>103</v>
      </c>
      <c r="I11" s="133">
        <f t="shared" si="0"/>
        <v>112.91768793179949</v>
      </c>
      <c r="K11" s="51" t="s">
        <v>23</v>
      </c>
      <c r="M11" s="51" t="s">
        <v>106</v>
      </c>
      <c r="N11" s="54" t="s">
        <v>241</v>
      </c>
      <c r="O11" s="148" t="s">
        <v>242</v>
      </c>
      <c r="P11" s="131" t="s">
        <v>231</v>
      </c>
      <c r="Q11" s="51" t="s">
        <v>23</v>
      </c>
      <c r="R11" s="87" t="s">
        <v>126</v>
      </c>
      <c r="S11" s="93"/>
      <c r="T11" s="178" t="s">
        <v>17</v>
      </c>
      <c r="U11" s="54" t="s">
        <v>105</v>
      </c>
      <c r="V11" s="54" t="s">
        <v>104</v>
      </c>
      <c r="W11" s="54"/>
      <c r="X11" s="125"/>
    </row>
    <row r="12" spans="1:24" x14ac:dyDescent="0.2">
      <c r="A12" s="18">
        <v>10</v>
      </c>
      <c r="B12" s="54" t="s">
        <v>125</v>
      </c>
      <c r="C12" s="53" t="s">
        <v>738</v>
      </c>
      <c r="D12" s="52" t="s">
        <v>739</v>
      </c>
      <c r="F12" s="20">
        <v>7</v>
      </c>
      <c r="G12" s="25" t="s">
        <v>737</v>
      </c>
      <c r="H12" s="51" t="s">
        <v>103</v>
      </c>
      <c r="I12" s="133">
        <f t="shared" si="0"/>
        <v>112.91768793179949</v>
      </c>
      <c r="K12" s="51" t="s">
        <v>23</v>
      </c>
      <c r="M12" s="51" t="s">
        <v>107</v>
      </c>
      <c r="N12" s="54" t="s">
        <v>722</v>
      </c>
      <c r="O12" s="148" t="s">
        <v>723</v>
      </c>
      <c r="P12" s="131" t="s">
        <v>231</v>
      </c>
      <c r="Q12" s="51" t="s">
        <v>23</v>
      </c>
      <c r="R12" s="87" t="s">
        <v>265</v>
      </c>
      <c r="S12" s="93"/>
      <c r="T12" s="54" t="s">
        <v>106</v>
      </c>
      <c r="U12" s="54" t="s">
        <v>107</v>
      </c>
      <c r="V12" s="54" t="s">
        <v>107</v>
      </c>
      <c r="W12" s="54"/>
      <c r="X12" s="125"/>
    </row>
    <row r="13" spans="1:24" x14ac:dyDescent="0.2">
      <c r="A13" s="18">
        <v>11</v>
      </c>
      <c r="B13" s="54" t="s">
        <v>192</v>
      </c>
      <c r="C13" s="134" t="s">
        <v>193</v>
      </c>
      <c r="D13" s="52" t="s">
        <v>222</v>
      </c>
      <c r="F13" s="20">
        <v>14</v>
      </c>
      <c r="G13" s="25" t="s">
        <v>660</v>
      </c>
      <c r="H13" s="51" t="s">
        <v>105</v>
      </c>
      <c r="I13" s="133">
        <f t="shared" si="0"/>
        <v>105.77483078894235</v>
      </c>
      <c r="K13" s="51" t="s">
        <v>23</v>
      </c>
      <c r="M13" s="51" t="s">
        <v>108</v>
      </c>
      <c r="N13" s="54" t="s">
        <v>724</v>
      </c>
      <c r="O13" s="148" t="s">
        <v>725</v>
      </c>
      <c r="P13" s="131" t="s">
        <v>231</v>
      </c>
      <c r="Q13" s="51" t="s">
        <v>23</v>
      </c>
      <c r="R13" s="87" t="s">
        <v>130</v>
      </c>
      <c r="S13" s="93"/>
      <c r="T13" s="178" t="s">
        <v>17</v>
      </c>
      <c r="U13" s="178" t="s">
        <v>17</v>
      </c>
      <c r="V13" s="178" t="s">
        <v>17</v>
      </c>
      <c r="W13" s="54"/>
      <c r="X13" s="125"/>
    </row>
    <row r="14" spans="1:24" x14ac:dyDescent="0.2">
      <c r="A14" s="18">
        <v>12</v>
      </c>
      <c r="B14" s="54" t="s">
        <v>144</v>
      </c>
      <c r="C14" s="53" t="s">
        <v>60</v>
      </c>
      <c r="D14" s="52" t="s">
        <v>219</v>
      </c>
      <c r="F14" s="20">
        <v>14</v>
      </c>
      <c r="G14" s="25" t="s">
        <v>660</v>
      </c>
      <c r="H14" s="51" t="s">
        <v>106</v>
      </c>
      <c r="I14" s="133">
        <f t="shared" si="0"/>
        <v>93.786472995682388</v>
      </c>
      <c r="K14" s="51" t="s">
        <v>174</v>
      </c>
      <c r="M14" s="106" t="s">
        <v>102</v>
      </c>
      <c r="N14" s="107" t="s">
        <v>233</v>
      </c>
      <c r="O14" s="147" t="s">
        <v>198</v>
      </c>
      <c r="P14" s="136" t="s">
        <v>234</v>
      </c>
      <c r="Q14" s="106" t="s">
        <v>174</v>
      </c>
      <c r="R14" s="108" t="s">
        <v>105</v>
      </c>
      <c r="S14" s="109"/>
      <c r="T14" s="107" t="s">
        <v>103</v>
      </c>
      <c r="U14" s="107" t="s">
        <v>102</v>
      </c>
      <c r="V14" s="107" t="s">
        <v>104</v>
      </c>
      <c r="W14" s="107" t="s">
        <v>102</v>
      </c>
      <c r="X14" s="125"/>
    </row>
    <row r="15" spans="1:24" x14ac:dyDescent="0.2">
      <c r="A15" s="18">
        <v>13</v>
      </c>
      <c r="B15" s="54" t="s">
        <v>133</v>
      </c>
      <c r="C15" s="66" t="s">
        <v>67</v>
      </c>
      <c r="D15" s="52" t="s">
        <v>245</v>
      </c>
      <c r="F15" s="20">
        <v>4</v>
      </c>
      <c r="G15" s="25" t="s">
        <v>244</v>
      </c>
      <c r="H15" s="51" t="s">
        <v>103</v>
      </c>
      <c r="I15" s="133">
        <f t="shared" si="0"/>
        <v>90.051499783199063</v>
      </c>
      <c r="K15" s="51" t="s">
        <v>174</v>
      </c>
      <c r="M15" s="106" t="s">
        <v>103</v>
      </c>
      <c r="N15" s="107" t="s">
        <v>134</v>
      </c>
      <c r="O15" s="147" t="s">
        <v>430</v>
      </c>
      <c r="P15" s="136" t="s">
        <v>229</v>
      </c>
      <c r="Q15" s="106" t="s">
        <v>174</v>
      </c>
      <c r="R15" s="108" t="s">
        <v>107</v>
      </c>
      <c r="S15" s="109"/>
      <c r="T15" s="107" t="s">
        <v>102</v>
      </c>
      <c r="U15" s="107" t="s">
        <v>105</v>
      </c>
      <c r="V15" s="107" t="s">
        <v>103</v>
      </c>
      <c r="W15" s="107" t="s">
        <v>104</v>
      </c>
      <c r="X15" s="125"/>
    </row>
    <row r="16" spans="1:24" x14ac:dyDescent="0.2">
      <c r="A16" s="18">
        <v>14</v>
      </c>
      <c r="B16" s="54" t="s">
        <v>720</v>
      </c>
      <c r="C16" s="66" t="s">
        <v>239</v>
      </c>
      <c r="D16" s="52" t="s">
        <v>240</v>
      </c>
      <c r="F16" s="20">
        <v>7</v>
      </c>
      <c r="G16" s="25" t="s">
        <v>23</v>
      </c>
      <c r="H16" s="51" t="s">
        <v>104</v>
      </c>
      <c r="I16" s="133">
        <f t="shared" si="0"/>
        <v>89.827410693301147</v>
      </c>
      <c r="K16" s="51" t="s">
        <v>174</v>
      </c>
      <c r="M16" s="106" t="s">
        <v>104</v>
      </c>
      <c r="N16" s="107" t="s">
        <v>111</v>
      </c>
      <c r="O16" s="147" t="s">
        <v>726</v>
      </c>
      <c r="P16" s="136" t="s">
        <v>232</v>
      </c>
      <c r="Q16" s="106" t="s">
        <v>174</v>
      </c>
      <c r="R16" s="108" t="s">
        <v>108</v>
      </c>
      <c r="S16" s="109"/>
      <c r="T16" s="107" t="s">
        <v>104</v>
      </c>
      <c r="U16" s="107" t="s">
        <v>104</v>
      </c>
      <c r="V16" s="107" t="s">
        <v>102</v>
      </c>
      <c r="W16" s="107" t="s">
        <v>105</v>
      </c>
      <c r="X16" s="125"/>
    </row>
    <row r="17" spans="1:24" x14ac:dyDescent="0.2">
      <c r="A17" s="18">
        <v>15</v>
      </c>
      <c r="B17" s="54" t="s">
        <v>111</v>
      </c>
      <c r="C17" s="53" t="s">
        <v>726</v>
      </c>
      <c r="D17" s="52" t="s">
        <v>232</v>
      </c>
      <c r="F17" s="20">
        <v>7</v>
      </c>
      <c r="G17" s="25" t="s">
        <v>174</v>
      </c>
      <c r="H17" s="51" t="s">
        <v>104</v>
      </c>
      <c r="I17" s="133">
        <f t="shared" si="0"/>
        <v>89.827410693301147</v>
      </c>
      <c r="K17" s="51" t="s">
        <v>174</v>
      </c>
      <c r="M17" s="106" t="s">
        <v>105</v>
      </c>
      <c r="N17" s="107" t="s">
        <v>727</v>
      </c>
      <c r="O17" s="147" t="s">
        <v>54</v>
      </c>
      <c r="P17" s="136" t="s">
        <v>728</v>
      </c>
      <c r="Q17" s="106" t="s">
        <v>174</v>
      </c>
      <c r="R17" s="108" t="s">
        <v>124</v>
      </c>
      <c r="S17" s="109"/>
      <c r="T17" s="107" t="s">
        <v>106</v>
      </c>
      <c r="U17" s="107" t="s">
        <v>103</v>
      </c>
      <c r="V17" s="107" t="s">
        <v>105</v>
      </c>
      <c r="W17" s="107" t="s">
        <v>103</v>
      </c>
      <c r="X17" s="125"/>
    </row>
    <row r="18" spans="1:24" x14ac:dyDescent="0.2">
      <c r="A18" s="18">
        <v>16</v>
      </c>
      <c r="B18" s="54" t="s">
        <v>740</v>
      </c>
      <c r="C18" s="53" t="s">
        <v>659</v>
      </c>
      <c r="D18" s="52" t="s">
        <v>741</v>
      </c>
      <c r="F18" s="20">
        <v>7</v>
      </c>
      <c r="G18" s="25" t="s">
        <v>737</v>
      </c>
      <c r="H18" s="51" t="s">
        <v>104</v>
      </c>
      <c r="I18" s="133">
        <f t="shared" si="0"/>
        <v>89.827410693301147</v>
      </c>
      <c r="K18" s="51" t="s">
        <v>174</v>
      </c>
      <c r="M18" s="106" t="s">
        <v>106</v>
      </c>
      <c r="N18" s="107" t="s">
        <v>729</v>
      </c>
      <c r="O18" s="147" t="s">
        <v>730</v>
      </c>
      <c r="P18" s="136" t="s">
        <v>731</v>
      </c>
      <c r="Q18" s="106" t="s">
        <v>174</v>
      </c>
      <c r="R18" s="108" t="s">
        <v>128</v>
      </c>
      <c r="S18" s="109"/>
      <c r="T18" s="107" t="s">
        <v>105</v>
      </c>
      <c r="U18" s="107" t="s">
        <v>106</v>
      </c>
      <c r="V18" s="107" t="s">
        <v>106</v>
      </c>
      <c r="W18" s="107" t="s">
        <v>107</v>
      </c>
      <c r="X18" s="125"/>
    </row>
    <row r="19" spans="1:24" x14ac:dyDescent="0.2">
      <c r="A19" s="18">
        <v>17</v>
      </c>
      <c r="B19" s="54" t="s">
        <v>140</v>
      </c>
      <c r="C19" s="134" t="s">
        <v>753</v>
      </c>
      <c r="D19" s="52" t="s">
        <v>221</v>
      </c>
      <c r="F19" s="20">
        <v>14</v>
      </c>
      <c r="G19" s="25" t="s">
        <v>660</v>
      </c>
      <c r="H19" s="51" t="s">
        <v>107</v>
      </c>
      <c r="I19" s="133">
        <f t="shared" si="0"/>
        <v>82.684553550444008</v>
      </c>
      <c r="K19" s="51" t="s">
        <v>174</v>
      </c>
      <c r="M19" s="106" t="s">
        <v>107</v>
      </c>
      <c r="N19" s="107" t="s">
        <v>732</v>
      </c>
      <c r="O19" s="147" t="s">
        <v>733</v>
      </c>
      <c r="P19" s="136" t="s">
        <v>734</v>
      </c>
      <c r="Q19" s="106" t="s">
        <v>174</v>
      </c>
      <c r="R19" s="108" t="s">
        <v>265</v>
      </c>
      <c r="S19" s="109"/>
      <c r="T19" s="107" t="s">
        <v>107</v>
      </c>
      <c r="U19" s="107" t="s">
        <v>107</v>
      </c>
      <c r="V19" s="240" t="s">
        <v>16</v>
      </c>
      <c r="W19" s="107" t="s">
        <v>106</v>
      </c>
      <c r="X19" s="125"/>
    </row>
    <row r="20" spans="1:24" x14ac:dyDescent="0.2">
      <c r="A20" s="18">
        <v>18</v>
      </c>
      <c r="B20" s="54" t="s">
        <v>145</v>
      </c>
      <c r="C20" s="53" t="s">
        <v>45</v>
      </c>
      <c r="D20" s="52" t="s">
        <v>223</v>
      </c>
      <c r="F20" s="20">
        <v>14</v>
      </c>
      <c r="G20" s="25" t="s">
        <v>660</v>
      </c>
      <c r="H20" s="51" t="s">
        <v>108</v>
      </c>
      <c r="I20" s="133">
        <f t="shared" si="0"/>
        <v>72.194356926056201</v>
      </c>
      <c r="K20" s="51" t="s">
        <v>174</v>
      </c>
      <c r="M20" s="106" t="s">
        <v>108</v>
      </c>
      <c r="N20" s="107" t="s">
        <v>735</v>
      </c>
      <c r="O20" s="147" t="s">
        <v>324</v>
      </c>
      <c r="P20" s="136" t="s">
        <v>231</v>
      </c>
      <c r="Q20" s="106" t="s">
        <v>174</v>
      </c>
      <c r="R20" s="108" t="s">
        <v>130</v>
      </c>
      <c r="S20" s="109"/>
      <c r="T20" s="240" t="s">
        <v>17</v>
      </c>
      <c r="U20" s="240" t="s">
        <v>17</v>
      </c>
      <c r="V20" s="240" t="s">
        <v>17</v>
      </c>
      <c r="W20" s="240" t="s">
        <v>17</v>
      </c>
      <c r="X20" s="125"/>
    </row>
    <row r="21" spans="1:24" x14ac:dyDescent="0.2">
      <c r="A21" s="18">
        <v>19</v>
      </c>
      <c r="B21" s="54" t="s">
        <v>237</v>
      </c>
      <c r="C21" s="53" t="s">
        <v>238</v>
      </c>
      <c r="D21" s="52" t="s">
        <v>721</v>
      </c>
      <c r="F21" s="20">
        <v>7</v>
      </c>
      <c r="G21" s="25" t="s">
        <v>23</v>
      </c>
      <c r="H21" s="51" t="s">
        <v>105</v>
      </c>
      <c r="I21" s="133">
        <f t="shared" si="0"/>
        <v>69.29475957717186</v>
      </c>
      <c r="K21" s="51" t="s">
        <v>22</v>
      </c>
      <c r="M21" s="51" t="s">
        <v>102</v>
      </c>
      <c r="N21" s="54" t="s">
        <v>736</v>
      </c>
      <c r="O21" s="148" t="s">
        <v>224</v>
      </c>
      <c r="P21" s="131" t="s">
        <v>225</v>
      </c>
      <c r="Q21" s="51" t="s">
        <v>737</v>
      </c>
      <c r="R21" s="87" t="s">
        <v>106</v>
      </c>
      <c r="S21" s="93"/>
      <c r="T21" s="54" t="s">
        <v>103</v>
      </c>
      <c r="U21" s="54" t="s">
        <v>103</v>
      </c>
      <c r="V21" s="54" t="s">
        <v>102</v>
      </c>
      <c r="W21" s="54"/>
      <c r="X21" s="125"/>
    </row>
    <row r="22" spans="1:24" x14ac:dyDescent="0.2">
      <c r="A22" s="18">
        <v>20</v>
      </c>
      <c r="B22" s="54" t="s">
        <v>727</v>
      </c>
      <c r="C22" s="53" t="s">
        <v>54</v>
      </c>
      <c r="D22" s="52" t="s">
        <v>728</v>
      </c>
      <c r="F22" s="20">
        <v>7</v>
      </c>
      <c r="G22" s="25" t="s">
        <v>174</v>
      </c>
      <c r="H22" s="51" t="s">
        <v>105</v>
      </c>
      <c r="I22" s="133">
        <f t="shared" si="0"/>
        <v>69.29475957717186</v>
      </c>
      <c r="K22" s="51" t="s">
        <v>23</v>
      </c>
      <c r="M22" s="51" t="s">
        <v>103</v>
      </c>
      <c r="N22" s="54" t="s">
        <v>125</v>
      </c>
      <c r="O22" s="148" t="s">
        <v>738</v>
      </c>
      <c r="P22" s="131" t="s">
        <v>739</v>
      </c>
      <c r="Q22" s="51" t="s">
        <v>737</v>
      </c>
      <c r="R22" s="87" t="s">
        <v>124</v>
      </c>
      <c r="S22" s="93"/>
      <c r="T22" s="54" t="s">
        <v>104</v>
      </c>
      <c r="U22" s="54" t="s">
        <v>102</v>
      </c>
      <c r="V22" s="54" t="s">
        <v>105</v>
      </c>
      <c r="W22" s="54"/>
      <c r="X22" s="125"/>
    </row>
    <row r="23" spans="1:24" x14ac:dyDescent="0.2">
      <c r="A23" s="18">
        <v>21</v>
      </c>
      <c r="B23" s="54" t="s">
        <v>742</v>
      </c>
      <c r="C23" s="53" t="s">
        <v>228</v>
      </c>
      <c r="D23" s="52" t="s">
        <v>743</v>
      </c>
      <c r="F23" s="20">
        <v>7</v>
      </c>
      <c r="G23" s="25" t="s">
        <v>737</v>
      </c>
      <c r="H23" s="51" t="s">
        <v>105</v>
      </c>
      <c r="I23" s="133">
        <f t="shared" si="0"/>
        <v>69.29475957717186</v>
      </c>
      <c r="K23" s="51" t="s">
        <v>22</v>
      </c>
      <c r="M23" s="51" t="s">
        <v>104</v>
      </c>
      <c r="N23" s="54" t="s">
        <v>740</v>
      </c>
      <c r="O23" s="148" t="s">
        <v>659</v>
      </c>
      <c r="P23" s="131" t="s">
        <v>741</v>
      </c>
      <c r="Q23" s="51" t="s">
        <v>737</v>
      </c>
      <c r="R23" s="87" t="s">
        <v>101</v>
      </c>
      <c r="S23" s="93"/>
      <c r="T23" s="54" t="s">
        <v>105</v>
      </c>
      <c r="U23" s="54" t="s">
        <v>104</v>
      </c>
      <c r="V23" s="54" t="s">
        <v>104</v>
      </c>
      <c r="W23" s="54"/>
      <c r="X23" s="126"/>
    </row>
    <row r="24" spans="1:24" x14ac:dyDescent="0.2">
      <c r="A24" s="18">
        <v>22</v>
      </c>
      <c r="B24" s="54" t="s">
        <v>754</v>
      </c>
      <c r="C24" s="53" t="s">
        <v>656</v>
      </c>
      <c r="D24" s="52" t="s">
        <v>755</v>
      </c>
      <c r="F24" s="20">
        <v>14</v>
      </c>
      <c r="G24" s="25" t="s">
        <v>660</v>
      </c>
      <c r="H24" s="51" t="s">
        <v>124</v>
      </c>
      <c r="I24" s="133">
        <f t="shared" si="0"/>
        <v>62.151902434314721</v>
      </c>
      <c r="K24" s="51" t="s">
        <v>21</v>
      </c>
      <c r="M24" s="51" t="s">
        <v>105</v>
      </c>
      <c r="N24" s="54" t="s">
        <v>742</v>
      </c>
      <c r="O24" s="148" t="s">
        <v>228</v>
      </c>
      <c r="P24" s="131" t="s">
        <v>743</v>
      </c>
      <c r="Q24" s="51" t="s">
        <v>737</v>
      </c>
      <c r="R24" s="87" t="s">
        <v>141</v>
      </c>
      <c r="S24" s="93"/>
      <c r="T24" s="54" t="s">
        <v>102</v>
      </c>
      <c r="U24" s="178" t="s">
        <v>16</v>
      </c>
      <c r="V24" s="54" t="s">
        <v>103</v>
      </c>
      <c r="W24" s="54"/>
      <c r="X24" s="125"/>
    </row>
    <row r="25" spans="1:24" x14ac:dyDescent="0.2">
      <c r="A25" s="18">
        <v>23</v>
      </c>
      <c r="B25" s="54" t="s">
        <v>103</v>
      </c>
      <c r="C25" s="53" t="s">
        <v>246</v>
      </c>
      <c r="D25" s="52" t="s">
        <v>247</v>
      </c>
      <c r="F25" s="20">
        <v>4</v>
      </c>
      <c r="G25" s="25" t="s">
        <v>244</v>
      </c>
      <c r="H25" s="51" t="s">
        <v>104</v>
      </c>
      <c r="I25" s="133">
        <f t="shared" si="0"/>
        <v>56.246936830414995</v>
      </c>
      <c r="K25" s="51" t="s">
        <v>23</v>
      </c>
      <c r="M25" s="51" t="s">
        <v>106</v>
      </c>
      <c r="N25" s="54" t="s">
        <v>744</v>
      </c>
      <c r="O25" s="148" t="s">
        <v>575</v>
      </c>
      <c r="P25" s="131" t="s">
        <v>745</v>
      </c>
      <c r="Q25" s="51" t="s">
        <v>737</v>
      </c>
      <c r="R25" s="87" t="s">
        <v>128</v>
      </c>
      <c r="S25" s="93"/>
      <c r="T25" s="54" t="s">
        <v>106</v>
      </c>
      <c r="U25" s="54" t="s">
        <v>105</v>
      </c>
      <c r="V25" s="54" t="s">
        <v>106</v>
      </c>
      <c r="W25" s="54"/>
      <c r="X25" s="125"/>
    </row>
    <row r="26" spans="1:24" x14ac:dyDescent="0.2">
      <c r="A26" s="18">
        <v>24</v>
      </c>
      <c r="B26" s="54" t="s">
        <v>102</v>
      </c>
      <c r="C26" s="53" t="s">
        <v>467</v>
      </c>
      <c r="D26" s="52" t="s">
        <v>756</v>
      </c>
      <c r="F26" s="20">
        <v>14</v>
      </c>
      <c r="G26" s="25" t="s">
        <v>660</v>
      </c>
      <c r="H26" s="51" t="s">
        <v>125</v>
      </c>
      <c r="I26" s="133">
        <f t="shared" si="0"/>
        <v>52.45141916908851</v>
      </c>
      <c r="K26" s="51" t="s">
        <v>22</v>
      </c>
      <c r="M26" s="51" t="s">
        <v>107</v>
      </c>
      <c r="N26" s="54" t="s">
        <v>746</v>
      </c>
      <c r="O26" s="148" t="s">
        <v>747</v>
      </c>
      <c r="P26" s="131" t="s">
        <v>748</v>
      </c>
      <c r="Q26" s="51" t="s">
        <v>737</v>
      </c>
      <c r="R26" s="87" t="s">
        <v>265</v>
      </c>
      <c r="S26" s="93"/>
      <c r="T26" s="54" t="s">
        <v>107</v>
      </c>
      <c r="U26" s="54" t="s">
        <v>106</v>
      </c>
      <c r="V26" s="54" t="s">
        <v>107</v>
      </c>
      <c r="W26" s="54"/>
      <c r="X26" s="125"/>
    </row>
    <row r="27" spans="1:24" x14ac:dyDescent="0.2">
      <c r="A27" s="18">
        <v>25</v>
      </c>
      <c r="B27" s="54" t="s">
        <v>241</v>
      </c>
      <c r="C27" s="53" t="s">
        <v>242</v>
      </c>
      <c r="D27" s="52" t="s">
        <v>231</v>
      </c>
      <c r="F27" s="20">
        <v>7</v>
      </c>
      <c r="G27" s="25" t="s">
        <v>23</v>
      </c>
      <c r="H27" s="51" t="s">
        <v>106</v>
      </c>
      <c r="I27" s="133">
        <f t="shared" si="0"/>
        <v>50.163544641054756</v>
      </c>
      <c r="K27" s="51" t="s">
        <v>23</v>
      </c>
      <c r="M27" s="51" t="s">
        <v>108</v>
      </c>
      <c r="N27" s="54" t="s">
        <v>105</v>
      </c>
      <c r="O27" s="148" t="s">
        <v>749</v>
      </c>
      <c r="P27" s="131" t="s">
        <v>750</v>
      </c>
      <c r="Q27" s="51" t="s">
        <v>737</v>
      </c>
      <c r="R27" s="87" t="s">
        <v>461</v>
      </c>
      <c r="S27" s="93"/>
      <c r="T27" s="178" t="s">
        <v>17</v>
      </c>
      <c r="U27" s="54" t="s">
        <v>107</v>
      </c>
      <c r="V27" s="178" t="s">
        <v>17</v>
      </c>
      <c r="W27" s="54"/>
      <c r="X27" s="125"/>
    </row>
    <row r="28" spans="1:24" x14ac:dyDescent="0.2">
      <c r="A28" s="18">
        <v>26</v>
      </c>
      <c r="B28" s="54" t="s">
        <v>729</v>
      </c>
      <c r="C28" s="53" t="s">
        <v>730</v>
      </c>
      <c r="D28" s="52" t="s">
        <v>731</v>
      </c>
      <c r="F28" s="20">
        <v>7</v>
      </c>
      <c r="G28" s="25" t="s">
        <v>174</v>
      </c>
      <c r="H28" s="51" t="s">
        <v>106</v>
      </c>
      <c r="I28" s="133">
        <f t="shared" si="0"/>
        <v>50.163544641054756</v>
      </c>
      <c r="K28" s="51" t="s">
        <v>21</v>
      </c>
      <c r="M28" s="106" t="s">
        <v>102</v>
      </c>
      <c r="N28" s="107" t="s">
        <v>453</v>
      </c>
      <c r="O28" s="147" t="s">
        <v>57</v>
      </c>
      <c r="P28" s="136" t="s">
        <v>227</v>
      </c>
      <c r="Q28" s="106" t="s">
        <v>660</v>
      </c>
      <c r="R28" s="108" t="s">
        <v>105</v>
      </c>
      <c r="S28" s="109"/>
      <c r="T28" s="107">
        <v>1</v>
      </c>
      <c r="U28" s="107" t="s">
        <v>103</v>
      </c>
      <c r="V28" s="107" t="s">
        <v>104</v>
      </c>
      <c r="W28" s="107" t="s">
        <v>102</v>
      </c>
      <c r="X28" s="126"/>
    </row>
    <row r="29" spans="1:24" x14ac:dyDescent="0.2">
      <c r="A29" s="18">
        <v>27</v>
      </c>
      <c r="B29" s="54" t="s">
        <v>744</v>
      </c>
      <c r="C29" s="53" t="s">
        <v>575</v>
      </c>
      <c r="D29" s="52" t="s">
        <v>745</v>
      </c>
      <c r="F29" s="20">
        <v>7</v>
      </c>
      <c r="G29" s="25" t="s">
        <v>737</v>
      </c>
      <c r="H29" s="51" t="s">
        <v>106</v>
      </c>
      <c r="I29" s="133">
        <f t="shared" si="0"/>
        <v>50.163544641054756</v>
      </c>
      <c r="K29" s="51" t="s">
        <v>21</v>
      </c>
      <c r="M29" s="106" t="s">
        <v>103</v>
      </c>
      <c r="N29" s="107" t="s">
        <v>751</v>
      </c>
      <c r="O29" s="147" t="s">
        <v>46</v>
      </c>
      <c r="P29" s="136" t="s">
        <v>248</v>
      </c>
      <c r="Q29" s="106" t="s">
        <v>660</v>
      </c>
      <c r="R29" s="108" t="s">
        <v>106</v>
      </c>
      <c r="S29" s="109"/>
      <c r="T29" s="107" t="s">
        <v>103</v>
      </c>
      <c r="U29" s="107" t="s">
        <v>102</v>
      </c>
      <c r="V29" s="107" t="s">
        <v>105</v>
      </c>
      <c r="W29" s="107" t="s">
        <v>103</v>
      </c>
      <c r="X29" s="126"/>
    </row>
    <row r="30" spans="1:24" x14ac:dyDescent="0.2">
      <c r="A30" s="18">
        <v>28</v>
      </c>
      <c r="B30" s="54" t="s">
        <v>757</v>
      </c>
      <c r="C30" s="53" t="s">
        <v>657</v>
      </c>
      <c r="D30" s="52" t="s">
        <v>758</v>
      </c>
      <c r="F30" s="20">
        <v>14</v>
      </c>
      <c r="G30" s="25" t="s">
        <v>660</v>
      </c>
      <c r="H30" s="51" t="s">
        <v>101</v>
      </c>
      <c r="I30" s="133">
        <f t="shared" si="0"/>
        <v>43.020687498197617</v>
      </c>
      <c r="K30" s="51" t="s">
        <v>22</v>
      </c>
      <c r="M30" s="106" t="s">
        <v>104</v>
      </c>
      <c r="N30" s="107" t="s">
        <v>143</v>
      </c>
      <c r="O30" s="147" t="s">
        <v>44</v>
      </c>
      <c r="P30" s="136" t="s">
        <v>752</v>
      </c>
      <c r="Q30" s="106" t="s">
        <v>660</v>
      </c>
      <c r="R30" s="108" t="s">
        <v>108</v>
      </c>
      <c r="S30" s="109"/>
      <c r="T30" s="107" t="s">
        <v>106</v>
      </c>
      <c r="U30" s="107" t="s">
        <v>104</v>
      </c>
      <c r="V30" s="107" t="s">
        <v>102</v>
      </c>
      <c r="W30" s="107" t="s">
        <v>104</v>
      </c>
      <c r="X30" s="125"/>
    </row>
    <row r="31" spans="1:24" x14ac:dyDescent="0.2">
      <c r="A31" s="18">
        <v>29</v>
      </c>
      <c r="B31" s="54" t="s">
        <v>759</v>
      </c>
      <c r="C31" s="53" t="s">
        <v>760</v>
      </c>
      <c r="D31" s="52" t="s">
        <v>761</v>
      </c>
      <c r="F31" s="20">
        <v>14</v>
      </c>
      <c r="G31" s="25" t="s">
        <v>660</v>
      </c>
      <c r="H31" s="51" t="s">
        <v>141</v>
      </c>
      <c r="I31" s="133">
        <f t="shared" si="0"/>
        <v>33.808196097429217</v>
      </c>
      <c r="K31" s="51" t="s">
        <v>22</v>
      </c>
      <c r="M31" s="106" t="s">
        <v>105</v>
      </c>
      <c r="N31" s="107" t="s">
        <v>192</v>
      </c>
      <c r="O31" s="147" t="s">
        <v>193</v>
      </c>
      <c r="P31" s="136" t="s">
        <v>222</v>
      </c>
      <c r="Q31" s="106" t="s">
        <v>660</v>
      </c>
      <c r="R31" s="108" t="s">
        <v>141</v>
      </c>
      <c r="S31" s="109"/>
      <c r="T31" s="107" t="s">
        <v>105</v>
      </c>
      <c r="U31" s="107" t="s">
        <v>108</v>
      </c>
      <c r="V31" s="107" t="s">
        <v>103</v>
      </c>
      <c r="W31" s="107" t="s">
        <v>106</v>
      </c>
      <c r="X31" s="125"/>
    </row>
    <row r="32" spans="1:24" x14ac:dyDescent="0.2">
      <c r="A32" s="18">
        <v>30</v>
      </c>
      <c r="B32" s="54" t="s">
        <v>722</v>
      </c>
      <c r="C32" s="66" t="s">
        <v>723</v>
      </c>
      <c r="D32" s="52" t="s">
        <v>231</v>
      </c>
      <c r="F32" s="20">
        <v>7</v>
      </c>
      <c r="G32" s="25" t="s">
        <v>23</v>
      </c>
      <c r="H32" s="51" t="s">
        <v>107</v>
      </c>
      <c r="I32" s="133">
        <f t="shared" si="0"/>
        <v>31.91876805295923</v>
      </c>
      <c r="K32" s="51" t="s">
        <v>22</v>
      </c>
      <c r="M32" s="106" t="s">
        <v>106</v>
      </c>
      <c r="N32" s="107" t="s">
        <v>144</v>
      </c>
      <c r="O32" s="147" t="s">
        <v>60</v>
      </c>
      <c r="P32" s="136" t="s">
        <v>219</v>
      </c>
      <c r="Q32" s="106" t="s">
        <v>660</v>
      </c>
      <c r="R32" s="108" t="s">
        <v>127</v>
      </c>
      <c r="S32" s="109"/>
      <c r="T32" s="107" t="s">
        <v>105</v>
      </c>
      <c r="U32" s="107" t="s">
        <v>105</v>
      </c>
      <c r="V32" s="107" t="s">
        <v>107</v>
      </c>
      <c r="W32" s="107" t="s">
        <v>105</v>
      </c>
      <c r="X32" s="125"/>
    </row>
    <row r="33" spans="1:24" x14ac:dyDescent="0.2">
      <c r="A33" s="18">
        <v>31</v>
      </c>
      <c r="B33" s="54" t="s">
        <v>732</v>
      </c>
      <c r="C33" s="66" t="s">
        <v>733</v>
      </c>
      <c r="D33" s="52" t="s">
        <v>734</v>
      </c>
      <c r="F33" s="20">
        <v>7</v>
      </c>
      <c r="G33" s="25" t="s">
        <v>174</v>
      </c>
      <c r="H33" s="51" t="s">
        <v>107</v>
      </c>
      <c r="I33" s="133">
        <f t="shared" si="0"/>
        <v>31.91876805295923</v>
      </c>
      <c r="K33" s="51" t="s">
        <v>22</v>
      </c>
      <c r="M33" s="106" t="s">
        <v>107</v>
      </c>
      <c r="N33" s="107" t="s">
        <v>140</v>
      </c>
      <c r="O33" s="147" t="s">
        <v>753</v>
      </c>
      <c r="P33" s="136" t="s">
        <v>221</v>
      </c>
      <c r="Q33" s="106" t="s">
        <v>660</v>
      </c>
      <c r="R33" s="108" t="s">
        <v>140</v>
      </c>
      <c r="S33" s="109"/>
      <c r="T33" s="107" t="s">
        <v>104</v>
      </c>
      <c r="U33" s="107" t="s">
        <v>106</v>
      </c>
      <c r="V33" s="107" t="s">
        <v>106</v>
      </c>
      <c r="W33" s="107" t="s">
        <v>108</v>
      </c>
      <c r="X33"/>
    </row>
    <row r="34" spans="1:24" x14ac:dyDescent="0.2">
      <c r="A34" s="18">
        <v>32</v>
      </c>
      <c r="B34" s="54" t="s">
        <v>746</v>
      </c>
      <c r="C34" s="53" t="s">
        <v>747</v>
      </c>
      <c r="D34" s="52" t="s">
        <v>748</v>
      </c>
      <c r="F34" s="20">
        <v>7</v>
      </c>
      <c r="G34" s="25" t="s">
        <v>737</v>
      </c>
      <c r="H34" s="51" t="s">
        <v>107</v>
      </c>
      <c r="I34" s="133">
        <f t="shared" si="0"/>
        <v>31.91876805295923</v>
      </c>
      <c r="K34" s="51" t="s">
        <v>22</v>
      </c>
      <c r="M34" s="106" t="s">
        <v>108</v>
      </c>
      <c r="N34" s="107" t="s">
        <v>145</v>
      </c>
      <c r="O34" s="147" t="s">
        <v>45</v>
      </c>
      <c r="P34" s="136" t="s">
        <v>223</v>
      </c>
      <c r="Q34" s="106" t="s">
        <v>660</v>
      </c>
      <c r="R34" s="108" t="s">
        <v>126</v>
      </c>
      <c r="S34" s="109"/>
      <c r="T34" s="107">
        <v>3</v>
      </c>
      <c r="U34" s="107" t="s">
        <v>107</v>
      </c>
      <c r="V34" s="107" t="s">
        <v>108</v>
      </c>
      <c r="W34" s="107" t="s">
        <v>107</v>
      </c>
      <c r="X34"/>
    </row>
    <row r="35" spans="1:24" x14ac:dyDescent="0.2">
      <c r="A35" s="18">
        <v>33</v>
      </c>
      <c r="B35" s="54" t="s">
        <v>316</v>
      </c>
      <c r="C35" s="53" t="s">
        <v>318</v>
      </c>
      <c r="D35" s="52" t="s">
        <v>319</v>
      </c>
      <c r="F35" s="20">
        <v>4</v>
      </c>
      <c r="G35" s="25" t="s">
        <v>244</v>
      </c>
      <c r="H35" s="51" t="s">
        <v>105</v>
      </c>
      <c r="I35" s="133">
        <f t="shared" si="0"/>
        <v>25</v>
      </c>
      <c r="K35" s="51" t="s">
        <v>22</v>
      </c>
      <c r="M35" s="106" t="s">
        <v>124</v>
      </c>
      <c r="N35" s="107" t="s">
        <v>754</v>
      </c>
      <c r="O35" s="147" t="s">
        <v>656</v>
      </c>
      <c r="P35" s="136" t="s">
        <v>755</v>
      </c>
      <c r="Q35" s="106" t="s">
        <v>660</v>
      </c>
      <c r="R35" s="108" t="s">
        <v>226</v>
      </c>
      <c r="S35" s="109"/>
      <c r="T35" s="107">
        <v>2</v>
      </c>
      <c r="U35" s="107" t="s">
        <v>124</v>
      </c>
      <c r="V35" s="107" t="s">
        <v>125</v>
      </c>
      <c r="W35" s="107" t="s">
        <v>124</v>
      </c>
      <c r="X35"/>
    </row>
    <row r="36" spans="1:24" x14ac:dyDescent="0.2">
      <c r="A36" s="18">
        <v>34</v>
      </c>
      <c r="B36" s="54" t="s">
        <v>259</v>
      </c>
      <c r="C36" s="53" t="s">
        <v>260</v>
      </c>
      <c r="D36" s="52" t="s">
        <v>762</v>
      </c>
      <c r="F36" s="20">
        <v>14</v>
      </c>
      <c r="G36" s="25" t="s">
        <v>660</v>
      </c>
      <c r="H36" s="51" t="s">
        <v>127</v>
      </c>
      <c r="I36" s="133">
        <f t="shared" si="0"/>
        <v>24.775910910102088</v>
      </c>
      <c r="K36" s="51" t="s">
        <v>22</v>
      </c>
      <c r="M36" s="106" t="s">
        <v>125</v>
      </c>
      <c r="N36" s="107" t="s">
        <v>102</v>
      </c>
      <c r="O36" s="147" t="s">
        <v>467</v>
      </c>
      <c r="P36" s="136" t="s">
        <v>756</v>
      </c>
      <c r="Q36" s="106" t="s">
        <v>660</v>
      </c>
      <c r="R36" s="108" t="s">
        <v>474</v>
      </c>
      <c r="S36" s="109"/>
      <c r="T36" s="240" t="s">
        <v>16</v>
      </c>
      <c r="U36" s="107" t="s">
        <v>125</v>
      </c>
      <c r="V36" s="107" t="s">
        <v>141</v>
      </c>
      <c r="W36" s="107" t="s">
        <v>125</v>
      </c>
      <c r="X36"/>
    </row>
    <row r="37" spans="1:24" x14ac:dyDescent="0.2">
      <c r="A37" s="18">
        <v>35</v>
      </c>
      <c r="B37" s="54" t="s">
        <v>764</v>
      </c>
      <c r="C37" s="53" t="s">
        <v>765</v>
      </c>
      <c r="D37" s="52" t="s">
        <v>766</v>
      </c>
      <c r="F37" s="20">
        <v>14</v>
      </c>
      <c r="G37" s="25" t="s">
        <v>660</v>
      </c>
      <c r="H37" s="51" t="s">
        <v>140</v>
      </c>
      <c r="I37" s="133">
        <f t="shared" si="0"/>
        <v>15.894948454284346</v>
      </c>
      <c r="K37" s="51" t="s">
        <v>22</v>
      </c>
      <c r="M37" s="106" t="s">
        <v>101</v>
      </c>
      <c r="N37" s="107" t="s">
        <v>757</v>
      </c>
      <c r="O37" s="147" t="s">
        <v>657</v>
      </c>
      <c r="P37" s="136" t="s">
        <v>758</v>
      </c>
      <c r="Q37" s="106" t="s">
        <v>660</v>
      </c>
      <c r="R37" s="108" t="s">
        <v>451</v>
      </c>
      <c r="S37" s="109"/>
      <c r="T37" s="240" t="s">
        <v>16</v>
      </c>
      <c r="U37" s="107" t="s">
        <v>101</v>
      </c>
      <c r="V37" s="107" t="s">
        <v>101</v>
      </c>
      <c r="W37" s="107" t="s">
        <v>141</v>
      </c>
      <c r="X37"/>
    </row>
    <row r="38" spans="1:24" x14ac:dyDescent="0.2">
      <c r="A38" s="18">
        <v>36</v>
      </c>
      <c r="B38" s="54" t="s">
        <v>724</v>
      </c>
      <c r="C38" s="66" t="s">
        <v>725</v>
      </c>
      <c r="D38" s="52" t="s">
        <v>231</v>
      </c>
      <c r="F38" s="20">
        <v>7</v>
      </c>
      <c r="G38" s="25" t="s">
        <v>23</v>
      </c>
      <c r="H38" s="51" t="s">
        <v>108</v>
      </c>
      <c r="I38" s="133">
        <f t="shared" si="0"/>
        <v>14.285714285714285</v>
      </c>
      <c r="K38" s="51" t="s">
        <v>22</v>
      </c>
      <c r="M38" s="106" t="s">
        <v>141</v>
      </c>
      <c r="N38" s="107" t="s">
        <v>759</v>
      </c>
      <c r="O38" s="147" t="s">
        <v>760</v>
      </c>
      <c r="P38" s="136" t="s">
        <v>761</v>
      </c>
      <c r="Q38" s="106" t="s">
        <v>660</v>
      </c>
      <c r="R38" s="108" t="s">
        <v>478</v>
      </c>
      <c r="S38" s="109"/>
      <c r="T38" s="240" t="s">
        <v>16</v>
      </c>
      <c r="U38" s="240" t="s">
        <v>16</v>
      </c>
      <c r="V38" s="107" t="s">
        <v>124</v>
      </c>
      <c r="W38" s="107" t="s">
        <v>101</v>
      </c>
      <c r="X38"/>
    </row>
    <row r="39" spans="1:24" x14ac:dyDescent="0.2">
      <c r="A39" s="18">
        <v>37</v>
      </c>
      <c r="B39" s="54" t="s">
        <v>735</v>
      </c>
      <c r="C39" s="53" t="s">
        <v>324</v>
      </c>
      <c r="D39" s="52" t="s">
        <v>231</v>
      </c>
      <c r="F39" s="20">
        <v>7</v>
      </c>
      <c r="G39" s="25" t="s">
        <v>174</v>
      </c>
      <c r="H39" s="51" t="s">
        <v>108</v>
      </c>
      <c r="I39" s="133">
        <f t="shared" si="0"/>
        <v>14.285714285714285</v>
      </c>
      <c r="K39" s="51" t="s">
        <v>22</v>
      </c>
      <c r="M39" s="106" t="s">
        <v>127</v>
      </c>
      <c r="N39" s="107" t="s">
        <v>259</v>
      </c>
      <c r="O39" s="147" t="s">
        <v>260</v>
      </c>
      <c r="P39" s="136" t="s">
        <v>762</v>
      </c>
      <c r="Q39" s="106" t="s">
        <v>660</v>
      </c>
      <c r="R39" s="108" t="s">
        <v>763</v>
      </c>
      <c r="S39" s="109"/>
      <c r="T39" s="240" t="s">
        <v>16</v>
      </c>
      <c r="U39" s="240" t="s">
        <v>17</v>
      </c>
      <c r="V39" s="240" t="s">
        <v>17</v>
      </c>
      <c r="W39" s="240" t="s">
        <v>17</v>
      </c>
      <c r="X39"/>
    </row>
    <row r="40" spans="1:24" x14ac:dyDescent="0.2">
      <c r="A40" s="18">
        <v>38</v>
      </c>
      <c r="B40" s="54" t="s">
        <v>105</v>
      </c>
      <c r="C40" s="53" t="s">
        <v>749</v>
      </c>
      <c r="D40" s="52" t="s">
        <v>750</v>
      </c>
      <c r="F40" s="20">
        <v>7</v>
      </c>
      <c r="G40" s="25" t="s">
        <v>737</v>
      </c>
      <c r="H40" s="51" t="s">
        <v>108</v>
      </c>
      <c r="I40" s="133">
        <f t="shared" si="0"/>
        <v>14.285714285714285</v>
      </c>
      <c r="K40" s="51" t="s">
        <v>22</v>
      </c>
      <c r="M40" s="106" t="s">
        <v>140</v>
      </c>
      <c r="N40" s="107" t="s">
        <v>764</v>
      </c>
      <c r="O40" s="147" t="s">
        <v>765</v>
      </c>
      <c r="P40" s="136" t="s">
        <v>766</v>
      </c>
      <c r="Q40" s="106" t="s">
        <v>660</v>
      </c>
      <c r="R40" s="108" t="s">
        <v>763</v>
      </c>
      <c r="S40" s="109"/>
      <c r="T40" s="240" t="s">
        <v>16</v>
      </c>
      <c r="U40" s="240" t="s">
        <v>16</v>
      </c>
      <c r="V40" s="240" t="s">
        <v>16</v>
      </c>
      <c r="W40" s="240" t="s">
        <v>17</v>
      </c>
      <c r="X40"/>
    </row>
    <row r="41" spans="1:24" x14ac:dyDescent="0.2">
      <c r="A41" s="18">
        <v>39</v>
      </c>
      <c r="B41" s="54" t="s">
        <v>767</v>
      </c>
      <c r="C41" s="53" t="s">
        <v>658</v>
      </c>
      <c r="D41" s="52" t="s">
        <v>768</v>
      </c>
      <c r="F41" s="20">
        <v>14</v>
      </c>
      <c r="G41" s="25" t="s">
        <v>660</v>
      </c>
      <c r="H41" s="51" t="s">
        <v>128</v>
      </c>
      <c r="I41" s="133">
        <f t="shared" si="0"/>
        <v>7.1428571428571423</v>
      </c>
      <c r="K41" s="51" t="s">
        <v>22</v>
      </c>
      <c r="M41" s="106" t="s">
        <v>128</v>
      </c>
      <c r="N41" s="107" t="s">
        <v>767</v>
      </c>
      <c r="O41" s="147" t="s">
        <v>658</v>
      </c>
      <c r="P41" s="136" t="s">
        <v>768</v>
      </c>
      <c r="Q41" s="106" t="s">
        <v>660</v>
      </c>
      <c r="R41" s="108" t="s">
        <v>763</v>
      </c>
      <c r="S41" s="109"/>
      <c r="T41" s="240" t="s">
        <v>16</v>
      </c>
      <c r="U41" s="240" t="s">
        <v>17</v>
      </c>
      <c r="V41" s="240" t="s">
        <v>17</v>
      </c>
      <c r="W41" s="240" t="s">
        <v>17</v>
      </c>
      <c r="X41"/>
    </row>
    <row r="42" spans="1:24" x14ac:dyDescent="0.2">
      <c r="I42"/>
      <c r="K42" s="26"/>
      <c r="M42" s="26"/>
      <c r="N42" s="26"/>
      <c r="Q42"/>
      <c r="R42"/>
      <c r="S42"/>
      <c r="T42"/>
      <c r="U42"/>
      <c r="V42"/>
      <c r="W42"/>
      <c r="X42"/>
    </row>
    <row r="43" spans="1:24" x14ac:dyDescent="0.2">
      <c r="I43"/>
      <c r="K43" s="26"/>
      <c r="M43" s="26"/>
      <c r="N43" s="26"/>
      <c r="Q43"/>
      <c r="R43"/>
      <c r="S43"/>
      <c r="T43"/>
      <c r="U43"/>
      <c r="V43"/>
      <c r="W43"/>
      <c r="X43"/>
    </row>
    <row r="44" spans="1:24" x14ac:dyDescent="0.2">
      <c r="I44"/>
      <c r="K44" s="26"/>
      <c r="M44" s="26"/>
      <c r="N44" s="26"/>
      <c r="Q44"/>
      <c r="R44"/>
      <c r="S44"/>
      <c r="T44"/>
      <c r="U44"/>
      <c r="V44"/>
      <c r="W44"/>
      <c r="X44"/>
    </row>
    <row r="45" spans="1:24" x14ac:dyDescent="0.2">
      <c r="I45" s="22"/>
      <c r="K45"/>
      <c r="M45"/>
      <c r="N45"/>
      <c r="Q45" s="26"/>
      <c r="R45" s="26"/>
      <c r="S45" s="44"/>
      <c r="T45"/>
      <c r="U45"/>
      <c r="V45"/>
      <c r="W45"/>
      <c r="X45"/>
    </row>
    <row r="46" spans="1:24" x14ac:dyDescent="0.2">
      <c r="I46" s="22"/>
      <c r="K46"/>
      <c r="M46"/>
      <c r="N46"/>
      <c r="Q46" s="26"/>
      <c r="R46" s="26"/>
      <c r="S46" s="44"/>
      <c r="T46"/>
      <c r="U46"/>
      <c r="V46"/>
      <c r="W46"/>
      <c r="X46"/>
    </row>
    <row r="47" spans="1:24" x14ac:dyDescent="0.2">
      <c r="I47" s="22"/>
      <c r="K47"/>
      <c r="M47"/>
      <c r="N47"/>
      <c r="Q47" s="26"/>
      <c r="R47" s="26"/>
      <c r="S47" s="44"/>
      <c r="T47"/>
      <c r="U47"/>
      <c r="V47"/>
      <c r="W47"/>
      <c r="X47"/>
    </row>
    <row r="48" spans="1:24" x14ac:dyDescent="0.2">
      <c r="I48" s="22"/>
      <c r="K48"/>
      <c r="M48"/>
      <c r="N48"/>
      <c r="Q48" s="26"/>
      <c r="R48" s="26"/>
      <c r="S48" s="44"/>
      <c r="T48"/>
      <c r="U48"/>
      <c r="V48"/>
      <c r="W48"/>
      <c r="X48"/>
    </row>
    <row r="49" spans="9:24" x14ac:dyDescent="0.2">
      <c r="I49" s="22"/>
      <c r="K49"/>
      <c r="M49"/>
      <c r="N49"/>
      <c r="Q49" s="26"/>
      <c r="R49" s="26"/>
      <c r="S49" s="44"/>
      <c r="T49"/>
      <c r="U49"/>
      <c r="V49"/>
      <c r="W49"/>
      <c r="X49"/>
    </row>
    <row r="50" spans="9:24" x14ac:dyDescent="0.2">
      <c r="I50" s="22"/>
      <c r="K50"/>
      <c r="M50"/>
      <c r="N50"/>
      <c r="Q50" s="26"/>
      <c r="R50" s="26"/>
      <c r="S50" s="44"/>
      <c r="T50"/>
      <c r="U50"/>
      <c r="V50"/>
      <c r="W50"/>
      <c r="X50"/>
    </row>
    <row r="51" spans="9:24" x14ac:dyDescent="0.2">
      <c r="I51" s="22"/>
      <c r="K51"/>
      <c r="M51"/>
      <c r="N51"/>
      <c r="Q51" s="26"/>
      <c r="R51" s="26"/>
      <c r="S51" s="44"/>
      <c r="T51"/>
      <c r="U51"/>
      <c r="V51"/>
      <c r="W51"/>
      <c r="X51"/>
    </row>
    <row r="52" spans="9:24" x14ac:dyDescent="0.2">
      <c r="I52" s="22"/>
      <c r="K52"/>
      <c r="M52"/>
      <c r="N52"/>
      <c r="Q52" s="26"/>
      <c r="R52" s="26"/>
      <c r="S52" s="44"/>
      <c r="T52"/>
      <c r="U52"/>
      <c r="V52"/>
      <c r="W52"/>
      <c r="X52"/>
    </row>
    <row r="53" spans="9:24" x14ac:dyDescent="0.2">
      <c r="I53" s="22"/>
      <c r="K53"/>
      <c r="M53"/>
      <c r="N53"/>
      <c r="Q53" s="26"/>
      <c r="R53" s="26"/>
      <c r="S53" s="44"/>
      <c r="T53"/>
      <c r="U53"/>
      <c r="V53"/>
      <c r="W53"/>
      <c r="X53"/>
    </row>
    <row r="54" spans="9:24" x14ac:dyDescent="0.2">
      <c r="I54" s="22"/>
      <c r="K54"/>
      <c r="M54"/>
      <c r="N54"/>
      <c r="Q54" s="26"/>
      <c r="R54" s="26"/>
      <c r="S54" s="44"/>
      <c r="T54"/>
      <c r="U54"/>
      <c r="V54"/>
      <c r="W54"/>
      <c r="X54"/>
    </row>
    <row r="55" spans="9:24" x14ac:dyDescent="0.2">
      <c r="I55" s="22"/>
      <c r="K55"/>
      <c r="M55"/>
      <c r="N55"/>
      <c r="Q55" s="26"/>
      <c r="R55" s="26"/>
      <c r="S55" s="44"/>
      <c r="T55"/>
      <c r="U55"/>
      <c r="V55"/>
      <c r="W55"/>
      <c r="X55"/>
    </row>
    <row r="56" spans="9:24" x14ac:dyDescent="0.2">
      <c r="I56" s="22"/>
      <c r="K56"/>
      <c r="M56"/>
      <c r="N56"/>
      <c r="Q56"/>
      <c r="R56"/>
      <c r="S56" s="26"/>
      <c r="T56" s="26"/>
      <c r="U56" s="26"/>
      <c r="V56" s="44"/>
      <c r="W56" s="44"/>
      <c r="X56"/>
    </row>
    <row r="57" spans="9:24" x14ac:dyDescent="0.2">
      <c r="I57" s="22"/>
      <c r="K57"/>
      <c r="M57"/>
      <c r="N57"/>
      <c r="Q57"/>
      <c r="R57"/>
      <c r="S57"/>
      <c r="T57"/>
      <c r="U57"/>
      <c r="V57"/>
      <c r="W57"/>
      <c r="X57"/>
    </row>
    <row r="58" spans="9:24" x14ac:dyDescent="0.2">
      <c r="I58" s="22"/>
      <c r="K58"/>
      <c r="M58"/>
      <c r="N58"/>
      <c r="Q58"/>
      <c r="R58"/>
      <c r="S58"/>
      <c r="T58"/>
      <c r="U58"/>
      <c r="V58"/>
      <c r="W58"/>
      <c r="X58"/>
    </row>
    <row r="59" spans="9:24" x14ac:dyDescent="0.2">
      <c r="I59" s="22"/>
      <c r="K59"/>
      <c r="M59"/>
      <c r="N59"/>
      <c r="Q59"/>
      <c r="R59"/>
      <c r="S59"/>
      <c r="T59"/>
      <c r="U59"/>
      <c r="V59"/>
      <c r="W59"/>
      <c r="X59"/>
    </row>
    <row r="60" spans="9:24" x14ac:dyDescent="0.2">
      <c r="I60" s="22"/>
      <c r="K60"/>
      <c r="M60"/>
      <c r="N60"/>
      <c r="Q60"/>
      <c r="R60"/>
      <c r="S60"/>
      <c r="T60"/>
      <c r="U60"/>
      <c r="V60"/>
      <c r="W60"/>
      <c r="X60"/>
    </row>
    <row r="61" spans="9:24" x14ac:dyDescent="0.2">
      <c r="I61" s="22"/>
      <c r="K61"/>
      <c r="M61"/>
      <c r="N61"/>
      <c r="Q61"/>
      <c r="R61"/>
      <c r="S61"/>
      <c r="T61"/>
      <c r="U61"/>
      <c r="V61"/>
      <c r="W61"/>
      <c r="X61"/>
    </row>
    <row r="62" spans="9:24" x14ac:dyDescent="0.2">
      <c r="I62" s="22"/>
      <c r="K62"/>
      <c r="M62"/>
      <c r="N62"/>
      <c r="Q62"/>
      <c r="R62"/>
      <c r="S62"/>
      <c r="T62"/>
      <c r="U62"/>
      <c r="V62"/>
      <c r="W62"/>
      <c r="X62"/>
    </row>
    <row r="63" spans="9:24" x14ac:dyDescent="0.2">
      <c r="I63" s="22"/>
      <c r="K63"/>
      <c r="M63"/>
      <c r="N63"/>
      <c r="Q63"/>
      <c r="R63"/>
      <c r="S63"/>
      <c r="T63"/>
      <c r="U63"/>
      <c r="V63"/>
      <c r="W63"/>
      <c r="X63"/>
    </row>
    <row r="64" spans="9:24" x14ac:dyDescent="0.2">
      <c r="I64" s="22"/>
      <c r="K64"/>
      <c r="M64"/>
      <c r="N64"/>
      <c r="Q64"/>
      <c r="R64"/>
      <c r="S64"/>
      <c r="T64"/>
      <c r="U64"/>
      <c r="V64"/>
      <c r="W64"/>
      <c r="X64"/>
    </row>
    <row r="65" spans="9:24" x14ac:dyDescent="0.2">
      <c r="I65" s="22"/>
      <c r="K65"/>
      <c r="M65"/>
      <c r="N65"/>
      <c r="Q65"/>
      <c r="R65"/>
      <c r="S65"/>
      <c r="T65"/>
      <c r="U65"/>
      <c r="V65"/>
      <c r="W65"/>
      <c r="X65"/>
    </row>
    <row r="66" spans="9:24" x14ac:dyDescent="0.2">
      <c r="I66" s="22"/>
      <c r="K66"/>
      <c r="M66"/>
      <c r="N66"/>
      <c r="Q66"/>
      <c r="R66"/>
      <c r="S66"/>
      <c r="T66"/>
      <c r="U66"/>
      <c r="V66"/>
      <c r="W66"/>
      <c r="X66"/>
    </row>
    <row r="67" spans="9:24" x14ac:dyDescent="0.2">
      <c r="I67" s="22"/>
      <c r="K67"/>
      <c r="M67"/>
      <c r="N67"/>
      <c r="Q67"/>
      <c r="R67"/>
      <c r="S67"/>
      <c r="T67"/>
      <c r="U67"/>
      <c r="V67"/>
      <c r="W67"/>
      <c r="X67"/>
    </row>
    <row r="68" spans="9:24" x14ac:dyDescent="0.2">
      <c r="I68" s="22"/>
      <c r="K68"/>
      <c r="M68"/>
      <c r="N68"/>
      <c r="Q68"/>
      <c r="R68"/>
      <c r="S68"/>
      <c r="T68"/>
      <c r="U68"/>
      <c r="V68"/>
      <c r="W68"/>
      <c r="X68" s="44"/>
    </row>
    <row r="69" spans="9:24" x14ac:dyDescent="0.2">
      <c r="I69" s="22"/>
      <c r="K69"/>
      <c r="M69"/>
      <c r="N69"/>
      <c r="Q69"/>
      <c r="R69"/>
      <c r="S69"/>
      <c r="T69"/>
      <c r="U69"/>
      <c r="V69"/>
      <c r="W69"/>
      <c r="X69"/>
    </row>
    <row r="70" spans="9:24" x14ac:dyDescent="0.2">
      <c r="K70"/>
      <c r="M70"/>
      <c r="N70"/>
      <c r="Q70"/>
      <c r="R70"/>
      <c r="S70"/>
      <c r="T70"/>
      <c r="U70"/>
      <c r="V70"/>
      <c r="W70"/>
      <c r="X70"/>
    </row>
    <row r="71" spans="9:24" x14ac:dyDescent="0.2">
      <c r="K71"/>
      <c r="M71"/>
      <c r="N71"/>
      <c r="Q71"/>
      <c r="R71"/>
      <c r="S71"/>
      <c r="T71"/>
      <c r="U71"/>
      <c r="V71"/>
      <c r="W71"/>
      <c r="X71"/>
    </row>
    <row r="72" spans="9:24" x14ac:dyDescent="0.2">
      <c r="K72"/>
      <c r="M72"/>
      <c r="N72"/>
      <c r="Q72"/>
      <c r="R72"/>
      <c r="S72"/>
      <c r="T72"/>
      <c r="U72"/>
      <c r="V72"/>
      <c r="W72"/>
      <c r="X72"/>
    </row>
    <row r="73" spans="9:24" x14ac:dyDescent="0.2">
      <c r="K73"/>
      <c r="M73"/>
      <c r="N73"/>
      <c r="Q73"/>
      <c r="R73"/>
      <c r="S73"/>
      <c r="T73"/>
      <c r="U73"/>
      <c r="V73"/>
      <c r="W73"/>
      <c r="X73"/>
    </row>
    <row r="74" spans="9:24" x14ac:dyDescent="0.2">
      <c r="K74"/>
      <c r="M74"/>
      <c r="N74"/>
      <c r="Q74"/>
      <c r="R74"/>
      <c r="S74"/>
      <c r="T74"/>
      <c r="U74"/>
      <c r="V74"/>
      <c r="W74"/>
      <c r="X74"/>
    </row>
    <row r="75" spans="9:24" x14ac:dyDescent="0.2">
      <c r="K75"/>
      <c r="M75"/>
      <c r="N75"/>
      <c r="Q75"/>
      <c r="R75"/>
      <c r="S75"/>
      <c r="T75"/>
      <c r="U75"/>
      <c r="V75"/>
      <c r="W75"/>
      <c r="X75"/>
    </row>
    <row r="76" spans="9:24" x14ac:dyDescent="0.2">
      <c r="K76"/>
      <c r="M76"/>
      <c r="N76"/>
      <c r="Q76"/>
      <c r="R76"/>
      <c r="S76"/>
      <c r="T76"/>
      <c r="U76"/>
      <c r="V76"/>
      <c r="W76"/>
      <c r="X76"/>
    </row>
    <row r="77" spans="9:24" x14ac:dyDescent="0.2">
      <c r="K77"/>
      <c r="M77"/>
      <c r="N77"/>
      <c r="Q77"/>
      <c r="R77"/>
      <c r="S77"/>
      <c r="T77"/>
      <c r="U77"/>
      <c r="V77"/>
      <c r="W77"/>
      <c r="X77"/>
    </row>
    <row r="78" spans="9:24" x14ac:dyDescent="0.2">
      <c r="K78"/>
      <c r="M78"/>
      <c r="N78"/>
      <c r="Q78"/>
      <c r="R78"/>
      <c r="S78"/>
      <c r="T78"/>
      <c r="U78"/>
      <c r="V78"/>
      <c r="W78"/>
      <c r="X78"/>
    </row>
    <row r="79" spans="9:24" x14ac:dyDescent="0.2">
      <c r="K79"/>
      <c r="M79"/>
      <c r="N79"/>
      <c r="Q79"/>
      <c r="R79"/>
      <c r="S79"/>
      <c r="T79"/>
      <c r="U79"/>
      <c r="V79"/>
      <c r="W79"/>
      <c r="X79"/>
    </row>
    <row r="80" spans="9:24" x14ac:dyDescent="0.2">
      <c r="K80"/>
      <c r="M80"/>
      <c r="N80"/>
      <c r="Q80"/>
      <c r="R80"/>
      <c r="S80"/>
      <c r="T80"/>
      <c r="U80"/>
      <c r="V80"/>
      <c r="W80"/>
      <c r="X80"/>
    </row>
    <row r="81" spans="11:24" x14ac:dyDescent="0.2">
      <c r="K81"/>
      <c r="M81"/>
      <c r="N81"/>
      <c r="Q81"/>
      <c r="R81"/>
      <c r="S81"/>
      <c r="T81"/>
      <c r="U81"/>
      <c r="V81"/>
      <c r="W81"/>
      <c r="X81"/>
    </row>
    <row r="82" spans="11:24" x14ac:dyDescent="0.2">
      <c r="K82"/>
      <c r="M82"/>
      <c r="N82"/>
      <c r="Q82"/>
      <c r="R82"/>
      <c r="S82"/>
      <c r="T82"/>
      <c r="U82"/>
      <c r="V82"/>
      <c r="W82"/>
      <c r="X82"/>
    </row>
    <row r="83" spans="11:24" x14ac:dyDescent="0.2">
      <c r="K83"/>
      <c r="M83"/>
      <c r="N83"/>
      <c r="Q83"/>
      <c r="R83"/>
      <c r="S83"/>
      <c r="T83"/>
      <c r="U83"/>
      <c r="V83"/>
      <c r="W83"/>
      <c r="X83"/>
    </row>
    <row r="84" spans="11:24" x14ac:dyDescent="0.2">
      <c r="K84"/>
      <c r="M84"/>
      <c r="N84"/>
      <c r="Q84"/>
      <c r="R84"/>
      <c r="S84"/>
      <c r="T84"/>
      <c r="U84"/>
      <c r="V84"/>
      <c r="W84"/>
      <c r="X84"/>
    </row>
    <row r="85" spans="11:24" x14ac:dyDescent="0.2">
      <c r="K85"/>
      <c r="M85"/>
      <c r="N85"/>
      <c r="Q85"/>
      <c r="R85"/>
      <c r="S85"/>
      <c r="T85"/>
      <c r="U85"/>
      <c r="V85"/>
      <c r="W85"/>
      <c r="X85"/>
    </row>
    <row r="86" spans="11:24" x14ac:dyDescent="0.2">
      <c r="K86"/>
      <c r="M86"/>
      <c r="N86"/>
      <c r="Q86"/>
      <c r="R86"/>
      <c r="S86"/>
      <c r="T86"/>
      <c r="U86"/>
      <c r="V86"/>
      <c r="W86"/>
      <c r="X86"/>
    </row>
    <row r="87" spans="11:24" x14ac:dyDescent="0.2">
      <c r="K87"/>
      <c r="M87"/>
      <c r="N87"/>
      <c r="Q87"/>
      <c r="R87"/>
      <c r="S87"/>
      <c r="T87"/>
      <c r="U87"/>
      <c r="V87"/>
      <c r="W87"/>
      <c r="X87"/>
    </row>
    <row r="88" spans="11:24" x14ac:dyDescent="0.2">
      <c r="K88"/>
      <c r="M88"/>
      <c r="N88"/>
      <c r="Q88"/>
      <c r="R88"/>
      <c r="S88"/>
      <c r="T88"/>
      <c r="U88"/>
      <c r="V88"/>
      <c r="W88"/>
      <c r="X88"/>
    </row>
    <row r="89" spans="11:24" x14ac:dyDescent="0.2">
      <c r="K89"/>
      <c r="M89"/>
      <c r="N89"/>
      <c r="Q89"/>
      <c r="R89"/>
      <c r="S89"/>
      <c r="T89"/>
      <c r="U89"/>
      <c r="V89"/>
      <c r="W89"/>
      <c r="X89"/>
    </row>
    <row r="90" spans="11:24" x14ac:dyDescent="0.2">
      <c r="K90"/>
      <c r="M90"/>
      <c r="N90"/>
      <c r="Q90"/>
      <c r="R90"/>
      <c r="S90"/>
      <c r="T90"/>
      <c r="U90"/>
      <c r="V90"/>
      <c r="W90"/>
      <c r="X90"/>
    </row>
    <row r="91" spans="11:24" x14ac:dyDescent="0.2">
      <c r="K91"/>
      <c r="M91"/>
      <c r="N91"/>
      <c r="Q91"/>
      <c r="R91"/>
      <c r="S91"/>
      <c r="T91"/>
      <c r="U91"/>
      <c r="V91"/>
      <c r="W91"/>
      <c r="X91"/>
    </row>
    <row r="92" spans="11:24" x14ac:dyDescent="0.2">
      <c r="K92"/>
      <c r="M92"/>
      <c r="N92"/>
      <c r="Q92"/>
      <c r="R92"/>
      <c r="S92"/>
      <c r="T92"/>
      <c r="U92"/>
      <c r="V92"/>
      <c r="W92"/>
      <c r="X92"/>
    </row>
    <row r="93" spans="11:24" x14ac:dyDescent="0.2">
      <c r="K93"/>
      <c r="M93"/>
      <c r="N93"/>
      <c r="Q93"/>
      <c r="R93"/>
      <c r="S93"/>
      <c r="T93"/>
      <c r="U93"/>
      <c r="V93"/>
      <c r="W93"/>
      <c r="X93"/>
    </row>
    <row r="94" spans="11:24" x14ac:dyDescent="0.2">
      <c r="K94"/>
      <c r="M94"/>
      <c r="N94"/>
      <c r="Q94"/>
      <c r="R94"/>
      <c r="S94"/>
      <c r="T94"/>
      <c r="U94"/>
      <c r="V94"/>
      <c r="W94"/>
      <c r="X94"/>
    </row>
    <row r="95" spans="11:24" x14ac:dyDescent="0.2">
      <c r="K95"/>
      <c r="M95"/>
      <c r="N95"/>
      <c r="Q95"/>
      <c r="R95"/>
      <c r="S95"/>
      <c r="T95"/>
      <c r="U95"/>
      <c r="V95"/>
      <c r="W95"/>
      <c r="X95"/>
    </row>
    <row r="96" spans="11:24" x14ac:dyDescent="0.2">
      <c r="K96"/>
      <c r="M96"/>
      <c r="N96"/>
      <c r="Q96"/>
      <c r="R96"/>
      <c r="S96"/>
      <c r="T96"/>
      <c r="U96"/>
      <c r="V96"/>
      <c r="W96"/>
      <c r="X96"/>
    </row>
    <row r="97" spans="11:24" x14ac:dyDescent="0.2">
      <c r="K97"/>
      <c r="M97"/>
      <c r="N97"/>
      <c r="Q97"/>
      <c r="R97"/>
      <c r="S97"/>
      <c r="T97"/>
      <c r="U97"/>
      <c r="V97"/>
      <c r="W97"/>
      <c r="X97"/>
    </row>
    <row r="98" spans="11:24" x14ac:dyDescent="0.2">
      <c r="K98"/>
      <c r="M98"/>
      <c r="N98"/>
      <c r="Q98"/>
      <c r="R98"/>
      <c r="S98"/>
      <c r="T98"/>
      <c r="U98"/>
      <c r="V98"/>
      <c r="W98"/>
      <c r="X98"/>
    </row>
    <row r="99" spans="11:24" x14ac:dyDescent="0.2">
      <c r="K99"/>
      <c r="M99"/>
      <c r="N99"/>
      <c r="Q99"/>
      <c r="R99"/>
      <c r="S99"/>
      <c r="T99"/>
      <c r="U99"/>
      <c r="V99"/>
      <c r="W99"/>
      <c r="X99"/>
    </row>
    <row r="100" spans="11:24" x14ac:dyDescent="0.2">
      <c r="K100"/>
      <c r="M100"/>
      <c r="N100"/>
      <c r="Q100"/>
      <c r="R100"/>
      <c r="S100"/>
      <c r="T100"/>
      <c r="U100"/>
      <c r="V100"/>
      <c r="W100"/>
      <c r="X100"/>
    </row>
    <row r="101" spans="11:24" x14ac:dyDescent="0.2">
      <c r="K101"/>
      <c r="M101"/>
      <c r="N101"/>
      <c r="Q101"/>
      <c r="R101"/>
      <c r="S101"/>
      <c r="T101"/>
      <c r="U101"/>
      <c r="V101"/>
      <c r="W101"/>
      <c r="X101"/>
    </row>
    <row r="102" spans="11:24" x14ac:dyDescent="0.2">
      <c r="K102"/>
      <c r="M102"/>
      <c r="N102"/>
      <c r="Q102"/>
      <c r="R102"/>
      <c r="S102"/>
      <c r="T102"/>
      <c r="U102"/>
      <c r="V102"/>
      <c r="W102"/>
      <c r="X102"/>
    </row>
    <row r="103" spans="11:24" x14ac:dyDescent="0.2">
      <c r="K103"/>
      <c r="M103"/>
      <c r="N103"/>
      <c r="Q103"/>
      <c r="R103"/>
      <c r="S103"/>
      <c r="T103"/>
      <c r="U103"/>
      <c r="V103"/>
      <c r="W103"/>
      <c r="X103"/>
    </row>
    <row r="104" spans="11:24" x14ac:dyDescent="0.2">
      <c r="K104"/>
      <c r="M104"/>
      <c r="N104"/>
      <c r="Q104"/>
      <c r="R104"/>
      <c r="S104"/>
      <c r="T104"/>
      <c r="U104"/>
      <c r="V104"/>
      <c r="W104"/>
      <c r="X104"/>
    </row>
    <row r="105" spans="11:24" x14ac:dyDescent="0.2">
      <c r="K105"/>
      <c r="M105"/>
      <c r="N105"/>
      <c r="Q105"/>
      <c r="R105"/>
      <c r="S105"/>
      <c r="T105"/>
      <c r="U105"/>
      <c r="V105"/>
      <c r="W105"/>
      <c r="X105"/>
    </row>
    <row r="106" spans="11:24" x14ac:dyDescent="0.2">
      <c r="K106"/>
      <c r="M106"/>
      <c r="N106"/>
      <c r="Q106"/>
      <c r="R106"/>
      <c r="S106"/>
      <c r="T106"/>
      <c r="U106"/>
      <c r="V106"/>
      <c r="W106"/>
      <c r="X106"/>
    </row>
    <row r="107" spans="11:24" x14ac:dyDescent="0.2">
      <c r="K107"/>
      <c r="M107"/>
      <c r="N107"/>
      <c r="Q107"/>
      <c r="R107"/>
      <c r="S107"/>
      <c r="T107"/>
      <c r="U107"/>
      <c r="V107"/>
      <c r="W107"/>
      <c r="X107"/>
    </row>
    <row r="108" spans="11:24" x14ac:dyDescent="0.2">
      <c r="K108"/>
      <c r="M108"/>
      <c r="N108"/>
      <c r="Q108"/>
      <c r="R108"/>
      <c r="S108"/>
      <c r="T108"/>
      <c r="U108"/>
      <c r="V108"/>
      <c r="W108"/>
      <c r="X108"/>
    </row>
    <row r="109" spans="11:24" x14ac:dyDescent="0.2">
      <c r="K109"/>
      <c r="M109"/>
      <c r="N109"/>
      <c r="Q109"/>
      <c r="R109"/>
      <c r="S109"/>
      <c r="T109"/>
      <c r="U109"/>
      <c r="V109"/>
      <c r="W109"/>
      <c r="X109"/>
    </row>
    <row r="110" spans="11:24" x14ac:dyDescent="0.2">
      <c r="K110"/>
      <c r="M110"/>
      <c r="N110"/>
      <c r="Q110"/>
      <c r="R110"/>
      <c r="S110"/>
      <c r="T110"/>
      <c r="U110"/>
      <c r="V110"/>
      <c r="W110"/>
      <c r="X110"/>
    </row>
    <row r="111" spans="11:24" x14ac:dyDescent="0.2">
      <c r="K111"/>
      <c r="M111"/>
      <c r="N111"/>
      <c r="Q111"/>
      <c r="R111"/>
      <c r="S111"/>
      <c r="T111"/>
      <c r="U111"/>
      <c r="V111"/>
      <c r="W111"/>
      <c r="X111"/>
    </row>
    <row r="112" spans="11:24" x14ac:dyDescent="0.2">
      <c r="K112"/>
      <c r="M112"/>
      <c r="N112"/>
      <c r="Q112"/>
      <c r="R112"/>
      <c r="S112"/>
      <c r="T112"/>
      <c r="U112"/>
      <c r="V112"/>
      <c r="W112"/>
      <c r="X112"/>
    </row>
    <row r="113" spans="11:24" x14ac:dyDescent="0.2">
      <c r="K113"/>
      <c r="M113"/>
      <c r="N113"/>
      <c r="Q113"/>
      <c r="R113"/>
      <c r="S113"/>
      <c r="T113"/>
      <c r="U113"/>
      <c r="V113"/>
      <c r="W113"/>
      <c r="X113"/>
    </row>
    <row r="114" spans="11:24" x14ac:dyDescent="0.2">
      <c r="K114"/>
      <c r="M114"/>
      <c r="N114"/>
      <c r="Q114"/>
      <c r="R114"/>
      <c r="S114"/>
      <c r="T114"/>
      <c r="U114"/>
      <c r="V114"/>
      <c r="W114"/>
      <c r="X114"/>
    </row>
    <row r="115" spans="11:24" x14ac:dyDescent="0.2">
      <c r="K115"/>
      <c r="M115"/>
      <c r="N115"/>
      <c r="Q115"/>
      <c r="R115"/>
      <c r="S115"/>
      <c r="T115"/>
      <c r="U115"/>
      <c r="V115"/>
      <c r="W115"/>
      <c r="X115"/>
    </row>
    <row r="116" spans="11:24" x14ac:dyDescent="0.2">
      <c r="K116"/>
      <c r="M116"/>
      <c r="N116"/>
      <c r="Q116"/>
      <c r="R116"/>
      <c r="S116"/>
      <c r="T116"/>
      <c r="U116"/>
      <c r="V116"/>
      <c r="W116"/>
      <c r="X116"/>
    </row>
    <row r="117" spans="11:24" x14ac:dyDescent="0.2">
      <c r="K117"/>
      <c r="M117"/>
      <c r="N117"/>
      <c r="Q117"/>
      <c r="R117"/>
      <c r="S117"/>
      <c r="T117"/>
      <c r="U117"/>
      <c r="V117"/>
      <c r="W117"/>
      <c r="X117"/>
    </row>
    <row r="118" spans="11:24" x14ac:dyDescent="0.2">
      <c r="K118"/>
      <c r="M118"/>
      <c r="N118"/>
      <c r="Q118"/>
      <c r="R118"/>
      <c r="S118"/>
      <c r="T118"/>
      <c r="U118"/>
      <c r="V118"/>
      <c r="W118"/>
      <c r="X118"/>
    </row>
    <row r="119" spans="11:24" x14ac:dyDescent="0.2">
      <c r="K119"/>
      <c r="M119"/>
      <c r="N119"/>
      <c r="Q119"/>
      <c r="R119"/>
      <c r="S119"/>
      <c r="T119"/>
      <c r="U119"/>
      <c r="V119"/>
      <c r="W119"/>
      <c r="X119"/>
    </row>
    <row r="120" spans="11:24" x14ac:dyDescent="0.2">
      <c r="K120"/>
      <c r="M120"/>
      <c r="N120"/>
      <c r="Q120"/>
      <c r="R120"/>
      <c r="S120"/>
      <c r="T120"/>
      <c r="U120"/>
      <c r="V120"/>
      <c r="W120"/>
      <c r="X120"/>
    </row>
    <row r="121" spans="11:24" x14ac:dyDescent="0.2">
      <c r="K121"/>
      <c r="M121"/>
      <c r="N121"/>
      <c r="Q121"/>
      <c r="R121"/>
      <c r="S121"/>
      <c r="T121"/>
      <c r="U121"/>
      <c r="V121"/>
      <c r="W121"/>
      <c r="X121"/>
    </row>
    <row r="122" spans="11:24" x14ac:dyDescent="0.2">
      <c r="K122"/>
      <c r="M122"/>
      <c r="N122"/>
      <c r="Q122"/>
      <c r="R122"/>
      <c r="S122"/>
      <c r="T122"/>
      <c r="U122"/>
      <c r="V122"/>
      <c r="W122"/>
      <c r="X122"/>
    </row>
    <row r="123" spans="11:24" x14ac:dyDescent="0.2">
      <c r="K123"/>
      <c r="M123"/>
      <c r="N123"/>
      <c r="Q123"/>
      <c r="R123"/>
      <c r="S123"/>
      <c r="T123"/>
      <c r="U123"/>
      <c r="V123"/>
      <c r="W123"/>
      <c r="X123"/>
    </row>
    <row r="124" spans="11:24" x14ac:dyDescent="0.2">
      <c r="K124"/>
      <c r="M124"/>
      <c r="N124"/>
      <c r="Q124"/>
      <c r="R124"/>
      <c r="S124"/>
      <c r="T124"/>
      <c r="U124"/>
      <c r="V124"/>
      <c r="W124"/>
      <c r="X124"/>
    </row>
    <row r="125" spans="11:24" x14ac:dyDescent="0.2">
      <c r="K125"/>
      <c r="M125"/>
      <c r="N125"/>
      <c r="Q125"/>
      <c r="R125"/>
      <c r="S125"/>
      <c r="T125"/>
      <c r="U125"/>
      <c r="V125"/>
      <c r="W125"/>
      <c r="X125"/>
    </row>
    <row r="126" spans="11:24" x14ac:dyDescent="0.2">
      <c r="K126"/>
      <c r="M126"/>
      <c r="N126"/>
      <c r="Q126"/>
      <c r="R126"/>
      <c r="S126"/>
      <c r="T126"/>
      <c r="U126"/>
      <c r="V126"/>
      <c r="W126"/>
      <c r="X126"/>
    </row>
    <row r="127" spans="11:24" x14ac:dyDescent="0.2">
      <c r="K127"/>
      <c r="M127"/>
      <c r="N127"/>
      <c r="Q127"/>
      <c r="R127"/>
      <c r="S127"/>
      <c r="T127"/>
      <c r="U127"/>
      <c r="V127"/>
      <c r="W127"/>
      <c r="X127"/>
    </row>
    <row r="128" spans="11:24" x14ac:dyDescent="0.2">
      <c r="K128"/>
      <c r="M128"/>
      <c r="N128"/>
      <c r="Q128"/>
      <c r="R128"/>
      <c r="S128"/>
      <c r="T128"/>
      <c r="U128"/>
      <c r="V128"/>
      <c r="W128"/>
      <c r="X128"/>
    </row>
    <row r="129" spans="11:24" x14ac:dyDescent="0.2">
      <c r="K129"/>
      <c r="M129"/>
      <c r="N129"/>
      <c r="Q129"/>
      <c r="R129"/>
      <c r="S129"/>
      <c r="T129"/>
      <c r="U129"/>
      <c r="V129"/>
      <c r="W129"/>
      <c r="X129"/>
    </row>
    <row r="130" spans="11:24" x14ac:dyDescent="0.2">
      <c r="K130"/>
      <c r="M130"/>
      <c r="N130"/>
      <c r="Q130"/>
      <c r="R130"/>
      <c r="S130"/>
      <c r="T130"/>
      <c r="U130"/>
      <c r="V130"/>
      <c r="W130"/>
      <c r="X130"/>
    </row>
    <row r="131" spans="11:24" x14ac:dyDescent="0.2">
      <c r="K131"/>
      <c r="M131"/>
      <c r="N131"/>
      <c r="Q131"/>
      <c r="R131"/>
      <c r="S131"/>
      <c r="T131"/>
      <c r="U131"/>
      <c r="V131"/>
      <c r="W131"/>
      <c r="X131"/>
    </row>
    <row r="132" spans="11:24" x14ac:dyDescent="0.2">
      <c r="K132"/>
      <c r="M132"/>
      <c r="N132"/>
      <c r="Q132"/>
      <c r="R132"/>
      <c r="S132"/>
      <c r="T132"/>
      <c r="U132"/>
      <c r="V132"/>
      <c r="W132"/>
      <c r="X132"/>
    </row>
    <row r="133" spans="11:24" x14ac:dyDescent="0.2">
      <c r="K133"/>
      <c r="M133"/>
      <c r="N133"/>
      <c r="Q133"/>
      <c r="R133"/>
      <c r="S133"/>
      <c r="T133"/>
      <c r="U133"/>
      <c r="V133"/>
      <c r="W133"/>
      <c r="X133"/>
    </row>
    <row r="134" spans="11:24" x14ac:dyDescent="0.2">
      <c r="K134"/>
      <c r="M134"/>
      <c r="N134"/>
      <c r="Q134"/>
      <c r="R134"/>
      <c r="S134"/>
      <c r="T134"/>
      <c r="U134"/>
      <c r="V134"/>
      <c r="W134"/>
      <c r="X134"/>
    </row>
    <row r="135" spans="11:24" x14ac:dyDescent="0.2">
      <c r="K135"/>
      <c r="M135"/>
      <c r="N135"/>
      <c r="Q135"/>
      <c r="R135"/>
      <c r="S135"/>
      <c r="T135"/>
      <c r="U135"/>
      <c r="V135"/>
      <c r="W135"/>
      <c r="X135"/>
    </row>
    <row r="136" spans="11:24" x14ac:dyDescent="0.2">
      <c r="K136"/>
      <c r="M136"/>
      <c r="N136"/>
      <c r="Q136"/>
      <c r="R136"/>
      <c r="S136"/>
      <c r="T136"/>
      <c r="U136"/>
      <c r="V136"/>
      <c r="W136"/>
      <c r="X136"/>
    </row>
    <row r="137" spans="11:24" x14ac:dyDescent="0.2">
      <c r="K137"/>
      <c r="M137"/>
      <c r="N137"/>
      <c r="Q137"/>
      <c r="R137"/>
      <c r="S137"/>
      <c r="T137"/>
      <c r="U137"/>
      <c r="V137"/>
      <c r="W137"/>
      <c r="X137"/>
    </row>
    <row r="138" spans="11:24" x14ac:dyDescent="0.2">
      <c r="K138"/>
      <c r="M138"/>
      <c r="N138"/>
      <c r="Q138"/>
      <c r="R138"/>
      <c r="S138"/>
      <c r="T138"/>
      <c r="U138"/>
      <c r="V138"/>
      <c r="W138"/>
      <c r="X138"/>
    </row>
    <row r="139" spans="11:24" x14ac:dyDescent="0.2">
      <c r="K139"/>
      <c r="M139"/>
      <c r="N139"/>
      <c r="Q139"/>
      <c r="R139"/>
      <c r="S139"/>
      <c r="T139"/>
      <c r="U139"/>
      <c r="V139"/>
      <c r="W139"/>
      <c r="X139"/>
    </row>
    <row r="140" spans="11:24" x14ac:dyDescent="0.2">
      <c r="K140"/>
      <c r="M140"/>
      <c r="N140"/>
      <c r="Q140"/>
      <c r="R140"/>
      <c r="S140"/>
      <c r="T140"/>
      <c r="U140"/>
      <c r="V140"/>
      <c r="W140"/>
      <c r="X140"/>
    </row>
    <row r="141" spans="11:24" x14ac:dyDescent="0.2">
      <c r="K141"/>
      <c r="M141"/>
      <c r="N141"/>
      <c r="Q141"/>
      <c r="R141"/>
      <c r="S141"/>
      <c r="T141"/>
      <c r="U141"/>
      <c r="V141"/>
      <c r="W141"/>
      <c r="X141"/>
    </row>
    <row r="142" spans="11:24" x14ac:dyDescent="0.2">
      <c r="K142"/>
      <c r="M142"/>
      <c r="N142"/>
      <c r="Q142"/>
      <c r="R142"/>
      <c r="S142"/>
      <c r="T142"/>
      <c r="U142"/>
      <c r="V142"/>
      <c r="W142"/>
      <c r="X142"/>
    </row>
    <row r="143" spans="11:24" x14ac:dyDescent="0.2">
      <c r="K143"/>
      <c r="M143"/>
      <c r="N143"/>
      <c r="Q143"/>
      <c r="R143"/>
      <c r="S143"/>
      <c r="T143"/>
      <c r="U143"/>
      <c r="V143"/>
      <c r="W143"/>
      <c r="X143"/>
    </row>
    <row r="144" spans="11:24" x14ac:dyDescent="0.2">
      <c r="K144"/>
      <c r="M144"/>
      <c r="N144"/>
      <c r="Q144"/>
      <c r="R144"/>
      <c r="S144"/>
      <c r="T144"/>
      <c r="U144"/>
      <c r="V144"/>
      <c r="W144"/>
      <c r="X144"/>
    </row>
    <row r="145" spans="11:24" x14ac:dyDescent="0.2">
      <c r="K145"/>
      <c r="M145"/>
      <c r="N145"/>
      <c r="Q145"/>
      <c r="R145"/>
      <c r="S145"/>
      <c r="T145"/>
      <c r="U145"/>
      <c r="V145"/>
      <c r="W145"/>
      <c r="X145"/>
    </row>
    <row r="146" spans="11:24" x14ac:dyDescent="0.2">
      <c r="K146"/>
      <c r="M146"/>
      <c r="N146"/>
      <c r="Q146"/>
      <c r="R146"/>
      <c r="S146"/>
      <c r="T146"/>
      <c r="U146"/>
      <c r="V146"/>
      <c r="W146"/>
      <c r="X146"/>
    </row>
    <row r="147" spans="11:24" x14ac:dyDescent="0.2">
      <c r="K147"/>
      <c r="M147"/>
      <c r="N147"/>
      <c r="Q147"/>
      <c r="R147"/>
      <c r="S147"/>
      <c r="T147"/>
      <c r="U147"/>
      <c r="V147"/>
      <c r="W147"/>
      <c r="X147"/>
    </row>
    <row r="148" spans="11:24" x14ac:dyDescent="0.2">
      <c r="K148"/>
      <c r="M148"/>
      <c r="N148"/>
      <c r="Q148"/>
      <c r="R148"/>
      <c r="S148"/>
      <c r="T148"/>
      <c r="U148"/>
      <c r="V148"/>
      <c r="W148"/>
      <c r="X148"/>
    </row>
    <row r="149" spans="11:24" x14ac:dyDescent="0.2">
      <c r="K149"/>
      <c r="M149"/>
      <c r="N149"/>
      <c r="Q149"/>
      <c r="R149"/>
      <c r="S149"/>
      <c r="T149"/>
      <c r="U149"/>
      <c r="V149"/>
      <c r="W149"/>
      <c r="X149"/>
    </row>
    <row r="150" spans="11:24" x14ac:dyDescent="0.2">
      <c r="K150"/>
      <c r="M150"/>
      <c r="N150"/>
      <c r="Q150"/>
      <c r="R150"/>
      <c r="S150"/>
      <c r="T150"/>
      <c r="U150"/>
      <c r="V150"/>
      <c r="W150"/>
      <c r="X150"/>
    </row>
    <row r="151" spans="11:24" x14ac:dyDescent="0.2">
      <c r="X151"/>
    </row>
    <row r="152" spans="11:24" x14ac:dyDescent="0.2">
      <c r="X152"/>
    </row>
    <row r="153" spans="11:24" x14ac:dyDescent="0.2">
      <c r="X153"/>
    </row>
    <row r="154" spans="11:24" x14ac:dyDescent="0.2">
      <c r="X154"/>
    </row>
    <row r="155" spans="11:24" x14ac:dyDescent="0.2">
      <c r="X155"/>
    </row>
    <row r="156" spans="11:24" x14ac:dyDescent="0.2">
      <c r="X156"/>
    </row>
    <row r="157" spans="11:24" x14ac:dyDescent="0.2">
      <c r="X157"/>
    </row>
    <row r="158" spans="11:24" x14ac:dyDescent="0.2">
      <c r="X158"/>
    </row>
    <row r="159" spans="11:24" x14ac:dyDescent="0.2">
      <c r="X159"/>
    </row>
    <row r="160" spans="11:24" x14ac:dyDescent="0.2">
      <c r="X160"/>
    </row>
    <row r="161" spans="24:24" x14ac:dyDescent="0.2">
      <c r="X161"/>
    </row>
    <row r="162" spans="24:24" x14ac:dyDescent="0.2">
      <c r="X162"/>
    </row>
  </sheetData>
  <sortState xmlns:xlrd2="http://schemas.microsoft.com/office/spreadsheetml/2017/richdata2" ref="B3:I41">
    <sortCondition descending="1" ref="I3:I41"/>
  </sortState>
  <phoneticPr fontId="5" type="noConversion"/>
  <hyperlinks>
    <hyperlink ref="O19" r:id="rId1" display="BERNOS Blaise" xr:uid="{0A3E47DD-7A5F-415B-8483-EFBCAAC35629}"/>
    <hyperlink ref="O5" r:id="rId2" display="SAUVAN Jean-Pierre" xr:uid="{FECBAF0D-9C0B-46C5-8D08-6A347DCB8635}"/>
    <hyperlink ref="N1" r:id="rId3" xr:uid="{C1CA2AB9-7C32-411E-8E3F-5ED93BA3CD76}"/>
  </hyperlinks>
  <pageMargins left="0.78740157499999996" right="0.78740157499999996" top="0.984251969" bottom="0.984251969" header="0.4921259845" footer="0.4921259845"/>
  <pageSetup paperSize="9" orientation="portrait" r:id="rId4"/>
  <headerFooter alignWithMargins="0"/>
  <ignoredErrors>
    <ignoredError sqref="J3:J14 L15:L20 L3:L14 J15:J20" numberStoredAsText="1"/>
  </ignoredError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A9053-85B7-46EC-9594-D3C052EA3CE4}">
  <dimension ref="A1:V105"/>
  <sheetViews>
    <sheetView workbookViewId="0">
      <selection activeCell="D4" sqref="D4"/>
    </sheetView>
  </sheetViews>
  <sheetFormatPr baseColWidth="10" defaultRowHeight="12.75" x14ac:dyDescent="0.2"/>
  <cols>
    <col min="1" max="1" width="5.5703125" style="39" customWidth="1"/>
    <col min="2" max="2" width="7" style="39" customWidth="1"/>
    <col min="3" max="3" width="20" customWidth="1"/>
    <col min="4" max="4" width="23.85546875" style="26" customWidth="1"/>
    <col min="5" max="5" width="0.85546875" customWidth="1"/>
    <col min="6" max="6" width="7.42578125" style="24" customWidth="1"/>
    <col min="7" max="7" width="6.7109375" customWidth="1"/>
    <col min="8" max="8" width="8.140625" style="1" customWidth="1"/>
    <col min="9" max="9" width="10.85546875" style="23" customWidth="1"/>
    <col min="10" max="10" width="9.42578125" customWidth="1"/>
    <col min="11" max="11" width="7.5703125" style="45" customWidth="1"/>
    <col min="12" max="12" width="1.5703125" customWidth="1"/>
    <col min="13" max="13" width="5.85546875" style="45" bestFit="1" customWidth="1"/>
    <col min="14" max="14" width="8" style="45" customWidth="1"/>
    <col min="15" max="15" width="17.42578125" style="146" bestFit="1" customWidth="1"/>
    <col min="16" max="16" width="25.28515625" style="146" bestFit="1" customWidth="1"/>
    <col min="17" max="17" width="11.85546875" style="39" customWidth="1"/>
    <col min="18" max="18" width="7.5703125" style="39" customWidth="1"/>
    <col min="19" max="19" width="5.28515625" style="193" customWidth="1"/>
    <col min="20" max="20" width="5" style="193" customWidth="1"/>
    <col min="21" max="21" width="5.28515625" style="193" customWidth="1"/>
    <col min="22" max="22" width="5" style="193" customWidth="1"/>
  </cols>
  <sheetData>
    <row r="1" spans="1:22" s="17" customFormat="1" ht="24.75" customHeight="1" x14ac:dyDescent="0.2">
      <c r="A1" s="1"/>
      <c r="B1" s="82" t="s">
        <v>786</v>
      </c>
      <c r="D1" s="67"/>
      <c r="F1" s="24"/>
      <c r="H1" s="1"/>
      <c r="I1" s="23"/>
      <c r="K1" s="24"/>
      <c r="M1" s="227"/>
      <c r="N1" s="227"/>
      <c r="O1" s="208"/>
      <c r="P1" s="208"/>
      <c r="Q1" s="1"/>
      <c r="R1" s="1"/>
      <c r="S1" s="22"/>
      <c r="T1" s="22"/>
      <c r="U1" s="22"/>
      <c r="V1" s="22"/>
    </row>
    <row r="2" spans="1:22" s="17" customFormat="1" ht="25.5" x14ac:dyDescent="0.2">
      <c r="A2" s="18" t="s">
        <v>11</v>
      </c>
      <c r="B2" s="18" t="s">
        <v>12</v>
      </c>
      <c r="C2" s="18" t="s">
        <v>13</v>
      </c>
      <c r="D2" s="18" t="s">
        <v>14</v>
      </c>
      <c r="F2" s="18" t="s">
        <v>18</v>
      </c>
      <c r="G2" s="18" t="s">
        <v>15</v>
      </c>
      <c r="H2" s="18" t="s">
        <v>19</v>
      </c>
      <c r="I2" s="18" t="s">
        <v>218</v>
      </c>
      <c r="K2" s="89" t="s">
        <v>217</v>
      </c>
      <c r="M2" s="89" t="s">
        <v>653</v>
      </c>
      <c r="N2" s="89"/>
      <c r="O2" s="37" t="s">
        <v>0</v>
      </c>
      <c r="P2" s="37"/>
      <c r="Q2" s="89" t="s">
        <v>654</v>
      </c>
      <c r="R2" s="89" t="s">
        <v>655</v>
      </c>
      <c r="S2" s="89" t="s">
        <v>4</v>
      </c>
      <c r="T2" s="89" t="s">
        <v>5</v>
      </c>
      <c r="U2" s="89" t="s">
        <v>6</v>
      </c>
      <c r="V2" s="89" t="s">
        <v>40</v>
      </c>
    </row>
    <row r="3" spans="1:22" x14ac:dyDescent="0.2">
      <c r="A3" s="18">
        <v>1</v>
      </c>
      <c r="B3" s="54" t="s">
        <v>779</v>
      </c>
      <c r="C3" s="148" t="s">
        <v>203</v>
      </c>
      <c r="D3" s="52" t="s">
        <v>578</v>
      </c>
      <c r="F3" s="20">
        <v>7</v>
      </c>
      <c r="G3" s="205" t="s">
        <v>23</v>
      </c>
      <c r="H3" s="51" t="s">
        <v>102</v>
      </c>
      <c r="I3" s="133">
        <f t="shared" ref="I3:I15" si="0">IF(OR(H3="DSQ",H3="RAF",H3="DNC",H3="DPG"),0,IF(OR(H3="DNS",H3="DNF"),100*(($F3-$F3+1)/$F3)+50*(LOG($F3/$F3)),100*(($F3-H3+1)/$F3)+50*(LOG($F3/H3))))</f>
        <v>142.25490200071283</v>
      </c>
      <c r="K3" s="196" t="s">
        <v>21</v>
      </c>
      <c r="M3" s="197" t="s">
        <v>102</v>
      </c>
      <c r="N3" s="197" t="s">
        <v>417</v>
      </c>
      <c r="O3" s="198" t="s">
        <v>206</v>
      </c>
      <c r="P3" s="198" t="s">
        <v>770</v>
      </c>
      <c r="Q3" s="226" t="s">
        <v>660</v>
      </c>
      <c r="R3" s="226" t="s">
        <v>104</v>
      </c>
      <c r="S3" s="197" t="s">
        <v>102</v>
      </c>
      <c r="T3" s="197" t="s">
        <v>102</v>
      </c>
      <c r="U3" s="197" t="s">
        <v>102</v>
      </c>
      <c r="V3" s="197" t="s">
        <v>102</v>
      </c>
    </row>
    <row r="4" spans="1:22" x14ac:dyDescent="0.2">
      <c r="A4" s="18">
        <v>2</v>
      </c>
      <c r="B4" s="54" t="s">
        <v>417</v>
      </c>
      <c r="C4" s="148" t="s">
        <v>206</v>
      </c>
      <c r="D4" s="52" t="s">
        <v>770</v>
      </c>
      <c r="F4" s="20">
        <v>3</v>
      </c>
      <c r="G4" s="205" t="s">
        <v>660</v>
      </c>
      <c r="H4" s="51" t="s">
        <v>102</v>
      </c>
      <c r="I4" s="133">
        <f t="shared" si="0"/>
        <v>123.85606273598313</v>
      </c>
      <c r="K4" s="196" t="s">
        <v>21</v>
      </c>
      <c r="M4" s="196" t="s">
        <v>103</v>
      </c>
      <c r="N4" s="196" t="s">
        <v>73</v>
      </c>
      <c r="O4" s="202" t="s">
        <v>46</v>
      </c>
      <c r="P4" s="202" t="s">
        <v>771</v>
      </c>
      <c r="Q4" s="201" t="s">
        <v>660</v>
      </c>
      <c r="R4" s="201" t="s">
        <v>107</v>
      </c>
      <c r="S4" s="196" t="s">
        <v>103</v>
      </c>
      <c r="T4" s="196" t="s">
        <v>103</v>
      </c>
      <c r="U4" s="196" t="s">
        <v>103</v>
      </c>
      <c r="V4" s="196" t="s">
        <v>17</v>
      </c>
    </row>
    <row r="5" spans="1:22" x14ac:dyDescent="0.2">
      <c r="A5" s="18">
        <v>3</v>
      </c>
      <c r="B5" s="54" t="s">
        <v>199</v>
      </c>
      <c r="C5" s="148" t="s">
        <v>774</v>
      </c>
      <c r="D5" s="52" t="s">
        <v>775</v>
      </c>
      <c r="F5" s="20">
        <v>3</v>
      </c>
      <c r="G5" s="205" t="s">
        <v>174</v>
      </c>
      <c r="H5" s="51" t="s">
        <v>102</v>
      </c>
      <c r="I5" s="133">
        <f t="shared" si="0"/>
        <v>123.85606273598313</v>
      </c>
      <c r="K5" s="196" t="s">
        <v>22</v>
      </c>
      <c r="M5" s="196" t="s">
        <v>104</v>
      </c>
      <c r="N5" s="196" t="s">
        <v>417</v>
      </c>
      <c r="O5" s="202" t="s">
        <v>772</v>
      </c>
      <c r="P5" s="202" t="s">
        <v>773</v>
      </c>
      <c r="Q5" s="201" t="s">
        <v>660</v>
      </c>
      <c r="R5" s="201" t="s">
        <v>127</v>
      </c>
      <c r="S5" s="196" t="s">
        <v>16</v>
      </c>
      <c r="T5" s="196" t="s">
        <v>16</v>
      </c>
      <c r="U5" s="196" t="s">
        <v>16</v>
      </c>
      <c r="V5" s="196" t="s">
        <v>51</v>
      </c>
    </row>
    <row r="6" spans="1:22" x14ac:dyDescent="0.2">
      <c r="A6" s="18">
        <v>4</v>
      </c>
      <c r="B6" s="54" t="s">
        <v>181</v>
      </c>
      <c r="C6" s="148" t="s">
        <v>182</v>
      </c>
      <c r="D6" s="52" t="s">
        <v>780</v>
      </c>
      <c r="F6" s="20">
        <v>7</v>
      </c>
      <c r="G6" s="205" t="s">
        <v>23</v>
      </c>
      <c r="H6" s="51" t="s">
        <v>103</v>
      </c>
      <c r="I6" s="133">
        <f t="shared" si="0"/>
        <v>112.91768793179949</v>
      </c>
      <c r="K6" s="51" t="s">
        <v>174</v>
      </c>
      <c r="M6" s="51" t="s">
        <v>102</v>
      </c>
      <c r="N6" s="51" t="s">
        <v>199</v>
      </c>
      <c r="O6" s="148" t="s">
        <v>774</v>
      </c>
      <c r="P6" s="148" t="s">
        <v>775</v>
      </c>
      <c r="Q6" s="54" t="s">
        <v>174</v>
      </c>
      <c r="R6" s="54" t="s">
        <v>104</v>
      </c>
      <c r="S6" s="51" t="s">
        <v>103</v>
      </c>
      <c r="T6" s="51" t="s">
        <v>102</v>
      </c>
      <c r="U6" s="51" t="s">
        <v>102</v>
      </c>
      <c r="V6" s="51" t="s">
        <v>102</v>
      </c>
    </row>
    <row r="7" spans="1:22" x14ac:dyDescent="0.2">
      <c r="A7" s="18">
        <v>5</v>
      </c>
      <c r="B7" s="54" t="s">
        <v>781</v>
      </c>
      <c r="C7" s="148" t="s">
        <v>242</v>
      </c>
      <c r="D7" s="52" t="s">
        <v>778</v>
      </c>
      <c r="F7" s="20">
        <v>7</v>
      </c>
      <c r="G7" s="205" t="s">
        <v>23</v>
      </c>
      <c r="H7" s="51" t="s">
        <v>104</v>
      </c>
      <c r="I7" s="133">
        <f t="shared" si="0"/>
        <v>89.827410693301147</v>
      </c>
      <c r="K7" s="51" t="s">
        <v>174</v>
      </c>
      <c r="M7" s="51" t="s">
        <v>103</v>
      </c>
      <c r="N7" s="51" t="s">
        <v>776</v>
      </c>
      <c r="O7" s="148" t="s">
        <v>54</v>
      </c>
      <c r="P7" s="148" t="s">
        <v>572</v>
      </c>
      <c r="Q7" s="54" t="s">
        <v>174</v>
      </c>
      <c r="R7" s="54" t="s">
        <v>106</v>
      </c>
      <c r="S7" s="51" t="s">
        <v>102</v>
      </c>
      <c r="T7" s="51" t="s">
        <v>103</v>
      </c>
      <c r="U7" s="51" t="s">
        <v>103</v>
      </c>
      <c r="V7" s="51" t="s">
        <v>103</v>
      </c>
    </row>
    <row r="8" spans="1:22" x14ac:dyDescent="0.2">
      <c r="A8" s="18">
        <v>6</v>
      </c>
      <c r="B8" s="54" t="s">
        <v>73</v>
      </c>
      <c r="C8" s="148" t="s">
        <v>46</v>
      </c>
      <c r="D8" s="52" t="s">
        <v>771</v>
      </c>
      <c r="F8" s="20">
        <v>3</v>
      </c>
      <c r="G8" s="205" t="s">
        <v>660</v>
      </c>
      <c r="H8" s="51" t="s">
        <v>103</v>
      </c>
      <c r="I8" s="133">
        <f t="shared" si="0"/>
        <v>75.471229619450725</v>
      </c>
      <c r="K8" s="51" t="s">
        <v>174</v>
      </c>
      <c r="M8" s="51" t="s">
        <v>104</v>
      </c>
      <c r="N8" s="51" t="s">
        <v>777</v>
      </c>
      <c r="O8" s="148" t="s">
        <v>324</v>
      </c>
      <c r="P8" s="148" t="s">
        <v>778</v>
      </c>
      <c r="Q8" s="54" t="s">
        <v>174</v>
      </c>
      <c r="R8" s="54" t="s">
        <v>125</v>
      </c>
      <c r="S8" s="51" t="s">
        <v>104</v>
      </c>
      <c r="T8" s="51" t="s">
        <v>17</v>
      </c>
      <c r="U8" s="51" t="s">
        <v>104</v>
      </c>
      <c r="V8" s="51" t="s">
        <v>104</v>
      </c>
    </row>
    <row r="9" spans="1:22" x14ac:dyDescent="0.2">
      <c r="A9" s="18">
        <v>7</v>
      </c>
      <c r="B9" s="54" t="s">
        <v>776</v>
      </c>
      <c r="C9" s="148" t="s">
        <v>54</v>
      </c>
      <c r="D9" s="52" t="s">
        <v>572</v>
      </c>
      <c r="F9" s="20">
        <v>3</v>
      </c>
      <c r="G9" s="205" t="s">
        <v>174</v>
      </c>
      <c r="H9" s="51" t="s">
        <v>103</v>
      </c>
      <c r="I9" s="133">
        <f t="shared" si="0"/>
        <v>75.471229619450725</v>
      </c>
      <c r="K9" s="196" t="s">
        <v>23</v>
      </c>
      <c r="M9" s="196" t="s">
        <v>102</v>
      </c>
      <c r="N9" s="196" t="s">
        <v>779</v>
      </c>
      <c r="O9" s="202" t="s">
        <v>203</v>
      </c>
      <c r="P9" s="202" t="s">
        <v>578</v>
      </c>
      <c r="Q9" s="201" t="s">
        <v>23</v>
      </c>
      <c r="R9" s="201" t="s">
        <v>104</v>
      </c>
      <c r="S9" s="196" t="s">
        <v>102</v>
      </c>
      <c r="T9" s="196" t="s">
        <v>102</v>
      </c>
      <c r="U9" s="196" t="s">
        <v>102</v>
      </c>
      <c r="V9" s="196" t="s">
        <v>17</v>
      </c>
    </row>
    <row r="10" spans="1:22" x14ac:dyDescent="0.2">
      <c r="A10" s="18">
        <v>8</v>
      </c>
      <c r="B10" s="54" t="s">
        <v>782</v>
      </c>
      <c r="C10" s="148" t="s">
        <v>725</v>
      </c>
      <c r="D10" s="52" t="s">
        <v>778</v>
      </c>
      <c r="F10" s="20">
        <v>7</v>
      </c>
      <c r="G10" s="205" t="s">
        <v>23</v>
      </c>
      <c r="H10" s="51" t="s">
        <v>105</v>
      </c>
      <c r="I10" s="133">
        <f t="shared" si="0"/>
        <v>69.29475957717186</v>
      </c>
      <c r="K10" s="196" t="s">
        <v>23</v>
      </c>
      <c r="M10" s="196" t="s">
        <v>103</v>
      </c>
      <c r="N10" s="196" t="s">
        <v>181</v>
      </c>
      <c r="O10" s="202" t="s">
        <v>182</v>
      </c>
      <c r="P10" s="202" t="s">
        <v>780</v>
      </c>
      <c r="Q10" s="201" t="s">
        <v>23</v>
      </c>
      <c r="R10" s="201" t="s">
        <v>106</v>
      </c>
      <c r="S10" s="196" t="s">
        <v>103</v>
      </c>
      <c r="T10" s="196" t="s">
        <v>104</v>
      </c>
      <c r="U10" s="196" t="s">
        <v>103</v>
      </c>
      <c r="V10" s="196" t="s">
        <v>102</v>
      </c>
    </row>
    <row r="11" spans="1:22" x14ac:dyDescent="0.2">
      <c r="A11" s="18">
        <v>9</v>
      </c>
      <c r="B11" s="54" t="s">
        <v>417</v>
      </c>
      <c r="C11" s="148" t="s">
        <v>575</v>
      </c>
      <c r="D11" s="52" t="s">
        <v>783</v>
      </c>
      <c r="F11" s="20">
        <v>7</v>
      </c>
      <c r="G11" s="205" t="s">
        <v>23</v>
      </c>
      <c r="H11" s="51" t="s">
        <v>106</v>
      </c>
      <c r="I11" s="133">
        <f t="shared" si="0"/>
        <v>50.163544641054756</v>
      </c>
      <c r="K11" s="196" t="s">
        <v>23</v>
      </c>
      <c r="M11" s="196" t="s">
        <v>104</v>
      </c>
      <c r="N11" s="196" t="s">
        <v>781</v>
      </c>
      <c r="O11" s="202" t="s">
        <v>242</v>
      </c>
      <c r="P11" s="202" t="s">
        <v>778</v>
      </c>
      <c r="Q11" s="201" t="s">
        <v>23</v>
      </c>
      <c r="R11" s="201" t="s">
        <v>108</v>
      </c>
      <c r="S11" s="196" t="s">
        <v>106</v>
      </c>
      <c r="T11" s="196" t="s">
        <v>103</v>
      </c>
      <c r="U11" s="196" t="s">
        <v>104</v>
      </c>
      <c r="V11" s="196" t="s">
        <v>103</v>
      </c>
    </row>
    <row r="12" spans="1:22" x14ac:dyDescent="0.2">
      <c r="A12" s="18">
        <v>10</v>
      </c>
      <c r="B12" s="54" t="s">
        <v>417</v>
      </c>
      <c r="C12" s="37" t="s">
        <v>772</v>
      </c>
      <c r="D12" s="52" t="s">
        <v>773</v>
      </c>
      <c r="F12" s="20">
        <v>3</v>
      </c>
      <c r="G12" s="205" t="s">
        <v>660</v>
      </c>
      <c r="H12" s="51" t="s">
        <v>104</v>
      </c>
      <c r="I12" s="133">
        <f t="shared" si="0"/>
        <v>33.333333333333329</v>
      </c>
      <c r="K12" s="196" t="s">
        <v>23</v>
      </c>
      <c r="M12" s="196" t="s">
        <v>105</v>
      </c>
      <c r="N12" s="196" t="s">
        <v>782</v>
      </c>
      <c r="O12" s="202" t="s">
        <v>725</v>
      </c>
      <c r="P12" s="202" t="s">
        <v>778</v>
      </c>
      <c r="Q12" s="201" t="s">
        <v>23</v>
      </c>
      <c r="R12" s="201" t="s">
        <v>101</v>
      </c>
      <c r="S12" s="196" t="s">
        <v>104</v>
      </c>
      <c r="T12" s="196" t="s">
        <v>105</v>
      </c>
      <c r="U12" s="196" t="s">
        <v>105</v>
      </c>
      <c r="V12" s="196" t="s">
        <v>104</v>
      </c>
    </row>
    <row r="13" spans="1:22" x14ac:dyDescent="0.2">
      <c r="A13" s="18">
        <v>11</v>
      </c>
      <c r="B13" s="54" t="s">
        <v>777</v>
      </c>
      <c r="C13" s="148" t="s">
        <v>324</v>
      </c>
      <c r="D13" s="52" t="s">
        <v>778</v>
      </c>
      <c r="F13" s="20">
        <v>3</v>
      </c>
      <c r="G13" s="205" t="s">
        <v>174</v>
      </c>
      <c r="H13" s="51" t="s">
        <v>104</v>
      </c>
      <c r="I13" s="133">
        <f t="shared" si="0"/>
        <v>33.333333333333329</v>
      </c>
      <c r="K13" s="196" t="s">
        <v>23</v>
      </c>
      <c r="M13" s="196" t="s">
        <v>106</v>
      </c>
      <c r="N13" s="196" t="s">
        <v>417</v>
      </c>
      <c r="O13" s="202" t="s">
        <v>575</v>
      </c>
      <c r="P13" s="202" t="s">
        <v>783</v>
      </c>
      <c r="Q13" s="201" t="s">
        <v>23</v>
      </c>
      <c r="R13" s="201" t="s">
        <v>128</v>
      </c>
      <c r="S13" s="196" t="s">
        <v>105</v>
      </c>
      <c r="T13" s="196" t="s">
        <v>106</v>
      </c>
      <c r="U13" s="196" t="s">
        <v>106</v>
      </c>
      <c r="V13" s="196" t="s">
        <v>106</v>
      </c>
    </row>
    <row r="14" spans="1:22" x14ac:dyDescent="0.2">
      <c r="A14" s="18">
        <v>12</v>
      </c>
      <c r="B14" s="54" t="s">
        <v>784</v>
      </c>
      <c r="C14" s="148" t="s">
        <v>723</v>
      </c>
      <c r="D14" s="52" t="s">
        <v>778</v>
      </c>
      <c r="F14" s="20">
        <v>7</v>
      </c>
      <c r="G14" s="205" t="s">
        <v>23</v>
      </c>
      <c r="H14" s="51" t="s">
        <v>107</v>
      </c>
      <c r="I14" s="133">
        <f t="shared" si="0"/>
        <v>31.91876805295923</v>
      </c>
      <c r="K14" s="196" t="s">
        <v>23</v>
      </c>
      <c r="M14" s="196" t="s">
        <v>107</v>
      </c>
      <c r="N14" s="196" t="s">
        <v>784</v>
      </c>
      <c r="O14" s="202" t="s">
        <v>723</v>
      </c>
      <c r="P14" s="202" t="s">
        <v>778</v>
      </c>
      <c r="Q14" s="201" t="s">
        <v>23</v>
      </c>
      <c r="R14" s="201" t="s">
        <v>226</v>
      </c>
      <c r="S14" s="196" t="s">
        <v>107</v>
      </c>
      <c r="T14" s="196" t="s">
        <v>51</v>
      </c>
      <c r="U14" s="196" t="s">
        <v>16</v>
      </c>
      <c r="V14" s="196" t="s">
        <v>105</v>
      </c>
    </row>
    <row r="15" spans="1:22" x14ac:dyDescent="0.2">
      <c r="A15" s="18">
        <v>13</v>
      </c>
      <c r="B15" s="54" t="s">
        <v>353</v>
      </c>
      <c r="C15" s="148" t="s">
        <v>354</v>
      </c>
      <c r="D15" s="52" t="s">
        <v>785</v>
      </c>
      <c r="F15" s="20">
        <v>7</v>
      </c>
      <c r="G15" s="205" t="s">
        <v>23</v>
      </c>
      <c r="H15" s="51" t="s">
        <v>108</v>
      </c>
      <c r="I15" s="133">
        <f t="shared" si="0"/>
        <v>14.285714285714285</v>
      </c>
      <c r="K15" s="196" t="s">
        <v>23</v>
      </c>
      <c r="M15" s="196" t="s">
        <v>108</v>
      </c>
      <c r="N15" s="196" t="s">
        <v>353</v>
      </c>
      <c r="O15" s="202" t="s">
        <v>354</v>
      </c>
      <c r="P15" s="202" t="s">
        <v>785</v>
      </c>
      <c r="Q15" s="201" t="s">
        <v>23</v>
      </c>
      <c r="R15" s="201" t="s">
        <v>130</v>
      </c>
      <c r="S15" s="196" t="s">
        <v>17</v>
      </c>
      <c r="T15" s="196" t="s">
        <v>17</v>
      </c>
      <c r="U15" s="196" t="s">
        <v>17</v>
      </c>
      <c r="V15" s="196" t="s">
        <v>17</v>
      </c>
    </row>
    <row r="16" spans="1:22" x14ac:dyDescent="0.2">
      <c r="K16"/>
      <c r="M16"/>
      <c r="N16"/>
    </row>
    <row r="17" spans="11:14" x14ac:dyDescent="0.2">
      <c r="K17"/>
      <c r="M17"/>
      <c r="N17"/>
    </row>
    <row r="18" spans="11:14" x14ac:dyDescent="0.2">
      <c r="K18"/>
      <c r="M18"/>
      <c r="N18"/>
    </row>
    <row r="19" spans="11:14" x14ac:dyDescent="0.2">
      <c r="K19"/>
      <c r="M19"/>
      <c r="N19"/>
    </row>
    <row r="20" spans="11:14" x14ac:dyDescent="0.2">
      <c r="K20"/>
      <c r="M20"/>
      <c r="N20"/>
    </row>
    <row r="21" spans="11:14" x14ac:dyDescent="0.2">
      <c r="K21"/>
      <c r="M21"/>
      <c r="N21"/>
    </row>
    <row r="22" spans="11:14" x14ac:dyDescent="0.2">
      <c r="K22"/>
      <c r="M22"/>
      <c r="N22"/>
    </row>
    <row r="23" spans="11:14" x14ac:dyDescent="0.2">
      <c r="K23"/>
      <c r="M23"/>
      <c r="N23"/>
    </row>
    <row r="24" spans="11:14" x14ac:dyDescent="0.2">
      <c r="K24"/>
      <c r="M24"/>
      <c r="N24"/>
    </row>
    <row r="25" spans="11:14" x14ac:dyDescent="0.2">
      <c r="K25"/>
      <c r="M25"/>
      <c r="N25"/>
    </row>
    <row r="26" spans="11:14" x14ac:dyDescent="0.2">
      <c r="K26"/>
      <c r="M26"/>
      <c r="N26"/>
    </row>
    <row r="27" spans="11:14" x14ac:dyDescent="0.2">
      <c r="K27"/>
      <c r="M27"/>
      <c r="N27"/>
    </row>
    <row r="28" spans="11:14" x14ac:dyDescent="0.2">
      <c r="K28"/>
      <c r="M28"/>
      <c r="N28"/>
    </row>
    <row r="29" spans="11:14" x14ac:dyDescent="0.2">
      <c r="K29"/>
      <c r="M29"/>
      <c r="N29"/>
    </row>
    <row r="30" spans="11:14" x14ac:dyDescent="0.2">
      <c r="K30"/>
      <c r="M30"/>
      <c r="N30"/>
    </row>
    <row r="31" spans="11:14" x14ac:dyDescent="0.2">
      <c r="K31"/>
      <c r="M31"/>
      <c r="N31"/>
    </row>
    <row r="32" spans="11:14" x14ac:dyDescent="0.2">
      <c r="K32"/>
      <c r="M32"/>
      <c r="N32"/>
    </row>
    <row r="33" spans="11:14" x14ac:dyDescent="0.2">
      <c r="K33"/>
      <c r="M33"/>
      <c r="N33"/>
    </row>
    <row r="34" spans="11:14" x14ac:dyDescent="0.2">
      <c r="K34"/>
      <c r="M34"/>
      <c r="N34"/>
    </row>
    <row r="35" spans="11:14" x14ac:dyDescent="0.2">
      <c r="K35"/>
      <c r="M35"/>
      <c r="N35"/>
    </row>
    <row r="36" spans="11:14" x14ac:dyDescent="0.2">
      <c r="K36"/>
      <c r="M36"/>
      <c r="N36"/>
    </row>
    <row r="37" spans="11:14" x14ac:dyDescent="0.2">
      <c r="K37"/>
      <c r="M37"/>
      <c r="N37"/>
    </row>
    <row r="38" spans="11:14" x14ac:dyDescent="0.2">
      <c r="K38"/>
      <c r="M38"/>
      <c r="N38"/>
    </row>
    <row r="39" spans="11:14" x14ac:dyDescent="0.2">
      <c r="K39"/>
      <c r="M39"/>
      <c r="N39"/>
    </row>
    <row r="40" spans="11:14" x14ac:dyDescent="0.2">
      <c r="K40"/>
      <c r="M40"/>
      <c r="N40"/>
    </row>
    <row r="41" spans="11:14" x14ac:dyDescent="0.2">
      <c r="K41"/>
      <c r="M41"/>
      <c r="N41"/>
    </row>
    <row r="42" spans="11:14" x14ac:dyDescent="0.2">
      <c r="K42"/>
      <c r="M42"/>
      <c r="N42"/>
    </row>
    <row r="43" spans="11:14" x14ac:dyDescent="0.2">
      <c r="K43"/>
      <c r="M43"/>
      <c r="N43"/>
    </row>
    <row r="44" spans="11:14" x14ac:dyDescent="0.2">
      <c r="K44"/>
      <c r="M44"/>
      <c r="N44"/>
    </row>
    <row r="45" spans="11:14" x14ac:dyDescent="0.2">
      <c r="K45"/>
      <c r="M45"/>
      <c r="N45"/>
    </row>
    <row r="46" spans="11:14" x14ac:dyDescent="0.2">
      <c r="K46"/>
      <c r="M46"/>
      <c r="N46"/>
    </row>
    <row r="47" spans="11:14" x14ac:dyDescent="0.2">
      <c r="K47"/>
      <c r="M47"/>
      <c r="N47"/>
    </row>
    <row r="48" spans="11:14" x14ac:dyDescent="0.2">
      <c r="K48"/>
      <c r="M48"/>
      <c r="N48"/>
    </row>
    <row r="49" spans="11:14" x14ac:dyDescent="0.2">
      <c r="K49"/>
      <c r="M49"/>
      <c r="N49"/>
    </row>
    <row r="50" spans="11:14" x14ac:dyDescent="0.2">
      <c r="K50"/>
      <c r="M50"/>
      <c r="N50"/>
    </row>
    <row r="51" spans="11:14" x14ac:dyDescent="0.2">
      <c r="K51"/>
      <c r="M51"/>
      <c r="N51"/>
    </row>
    <row r="52" spans="11:14" x14ac:dyDescent="0.2">
      <c r="K52"/>
      <c r="M52"/>
      <c r="N52"/>
    </row>
    <row r="53" spans="11:14" x14ac:dyDescent="0.2">
      <c r="K53"/>
      <c r="M53"/>
      <c r="N53"/>
    </row>
    <row r="54" spans="11:14" x14ac:dyDescent="0.2">
      <c r="K54"/>
      <c r="M54"/>
      <c r="N54"/>
    </row>
    <row r="55" spans="11:14" x14ac:dyDescent="0.2">
      <c r="K55"/>
      <c r="M55"/>
      <c r="N55"/>
    </row>
    <row r="56" spans="11:14" x14ac:dyDescent="0.2">
      <c r="K56"/>
      <c r="M56"/>
      <c r="N56"/>
    </row>
    <row r="57" spans="11:14" x14ac:dyDescent="0.2">
      <c r="K57"/>
      <c r="M57"/>
      <c r="N57"/>
    </row>
    <row r="58" spans="11:14" x14ac:dyDescent="0.2">
      <c r="K58"/>
      <c r="M58"/>
      <c r="N58"/>
    </row>
    <row r="59" spans="11:14" x14ac:dyDescent="0.2">
      <c r="K59"/>
      <c r="M59"/>
      <c r="N59"/>
    </row>
    <row r="60" spans="11:14" x14ac:dyDescent="0.2">
      <c r="K60"/>
      <c r="M60"/>
      <c r="N60"/>
    </row>
    <row r="61" spans="11:14" x14ac:dyDescent="0.2">
      <c r="K61"/>
      <c r="M61"/>
      <c r="N61"/>
    </row>
    <row r="62" spans="11:14" x14ac:dyDescent="0.2">
      <c r="K62"/>
      <c r="M62"/>
      <c r="N62"/>
    </row>
    <row r="63" spans="11:14" x14ac:dyDescent="0.2">
      <c r="K63"/>
      <c r="M63"/>
      <c r="N63"/>
    </row>
    <row r="64" spans="11:14" x14ac:dyDescent="0.2">
      <c r="K64"/>
      <c r="M64"/>
      <c r="N64"/>
    </row>
    <row r="65" spans="11:14" x14ac:dyDescent="0.2">
      <c r="K65"/>
      <c r="M65"/>
      <c r="N65"/>
    </row>
    <row r="66" spans="11:14" x14ac:dyDescent="0.2">
      <c r="K66"/>
      <c r="M66"/>
      <c r="N66"/>
    </row>
    <row r="67" spans="11:14" x14ac:dyDescent="0.2">
      <c r="K67"/>
      <c r="M67"/>
      <c r="N67"/>
    </row>
    <row r="68" spans="11:14" x14ac:dyDescent="0.2">
      <c r="K68"/>
      <c r="M68"/>
      <c r="N68"/>
    </row>
    <row r="69" spans="11:14" x14ac:dyDescent="0.2">
      <c r="K69"/>
      <c r="M69"/>
      <c r="N69"/>
    </row>
    <row r="70" spans="11:14" x14ac:dyDescent="0.2">
      <c r="K70"/>
      <c r="M70"/>
      <c r="N70"/>
    </row>
    <row r="71" spans="11:14" x14ac:dyDescent="0.2">
      <c r="K71"/>
      <c r="M71"/>
      <c r="N71"/>
    </row>
    <row r="72" spans="11:14" x14ac:dyDescent="0.2">
      <c r="K72"/>
      <c r="M72"/>
      <c r="N72"/>
    </row>
    <row r="73" spans="11:14" x14ac:dyDescent="0.2">
      <c r="K73"/>
      <c r="M73"/>
      <c r="N73"/>
    </row>
    <row r="74" spans="11:14" x14ac:dyDescent="0.2">
      <c r="K74"/>
      <c r="M74"/>
      <c r="N74"/>
    </row>
    <row r="75" spans="11:14" x14ac:dyDescent="0.2">
      <c r="K75"/>
      <c r="M75"/>
      <c r="N75"/>
    </row>
    <row r="76" spans="11:14" x14ac:dyDescent="0.2">
      <c r="K76"/>
      <c r="M76"/>
      <c r="N76"/>
    </row>
    <row r="77" spans="11:14" x14ac:dyDescent="0.2">
      <c r="K77"/>
      <c r="M77"/>
      <c r="N77"/>
    </row>
    <row r="78" spans="11:14" x14ac:dyDescent="0.2">
      <c r="K78"/>
      <c r="M78"/>
      <c r="N78"/>
    </row>
    <row r="79" spans="11:14" x14ac:dyDescent="0.2">
      <c r="K79"/>
      <c r="M79"/>
      <c r="N79"/>
    </row>
    <row r="80" spans="11:14" x14ac:dyDescent="0.2">
      <c r="K80"/>
      <c r="M80"/>
      <c r="N80"/>
    </row>
    <row r="81" spans="11:14" x14ac:dyDescent="0.2">
      <c r="K81"/>
      <c r="M81"/>
      <c r="N81"/>
    </row>
    <row r="82" spans="11:14" x14ac:dyDescent="0.2">
      <c r="K82"/>
      <c r="M82"/>
      <c r="N82"/>
    </row>
    <row r="83" spans="11:14" x14ac:dyDescent="0.2">
      <c r="K83"/>
      <c r="M83"/>
      <c r="N83"/>
    </row>
    <row r="84" spans="11:14" x14ac:dyDescent="0.2">
      <c r="K84"/>
      <c r="M84"/>
      <c r="N84"/>
    </row>
    <row r="85" spans="11:14" x14ac:dyDescent="0.2">
      <c r="K85"/>
      <c r="M85"/>
      <c r="N85"/>
    </row>
    <row r="86" spans="11:14" x14ac:dyDescent="0.2">
      <c r="K86"/>
      <c r="M86"/>
      <c r="N86"/>
    </row>
    <row r="87" spans="11:14" x14ac:dyDescent="0.2">
      <c r="K87"/>
      <c r="M87"/>
      <c r="N87"/>
    </row>
    <row r="88" spans="11:14" x14ac:dyDescent="0.2">
      <c r="K88"/>
      <c r="M88"/>
      <c r="N88"/>
    </row>
    <row r="89" spans="11:14" x14ac:dyDescent="0.2">
      <c r="K89"/>
      <c r="M89"/>
      <c r="N89"/>
    </row>
    <row r="90" spans="11:14" x14ac:dyDescent="0.2">
      <c r="K90"/>
      <c r="M90"/>
      <c r="N90"/>
    </row>
    <row r="91" spans="11:14" x14ac:dyDescent="0.2">
      <c r="K91"/>
      <c r="M91"/>
      <c r="N91"/>
    </row>
    <row r="92" spans="11:14" x14ac:dyDescent="0.2">
      <c r="K92"/>
      <c r="M92"/>
      <c r="N92"/>
    </row>
    <row r="93" spans="11:14" x14ac:dyDescent="0.2">
      <c r="K93"/>
      <c r="M93"/>
      <c r="N93"/>
    </row>
    <row r="94" spans="11:14" x14ac:dyDescent="0.2">
      <c r="K94"/>
      <c r="M94"/>
      <c r="N94"/>
    </row>
    <row r="95" spans="11:14" x14ac:dyDescent="0.2">
      <c r="K95"/>
      <c r="M95"/>
      <c r="N95"/>
    </row>
    <row r="96" spans="11:14" x14ac:dyDescent="0.2">
      <c r="K96"/>
      <c r="M96"/>
      <c r="N96"/>
    </row>
    <row r="97" spans="11:11" x14ac:dyDescent="0.2">
      <c r="K97"/>
    </row>
    <row r="98" spans="11:11" x14ac:dyDescent="0.2">
      <c r="K98"/>
    </row>
    <row r="99" spans="11:11" x14ac:dyDescent="0.2">
      <c r="K99"/>
    </row>
    <row r="100" spans="11:11" x14ac:dyDescent="0.2">
      <c r="K100"/>
    </row>
    <row r="101" spans="11:11" x14ac:dyDescent="0.2">
      <c r="K101"/>
    </row>
    <row r="102" spans="11:11" x14ac:dyDescent="0.2">
      <c r="K102"/>
    </row>
    <row r="103" spans="11:11" x14ac:dyDescent="0.2">
      <c r="K103"/>
    </row>
    <row r="104" spans="11:11" x14ac:dyDescent="0.2">
      <c r="K104"/>
    </row>
    <row r="105" spans="11:11" x14ac:dyDescent="0.2">
      <c r="K105"/>
    </row>
  </sheetData>
  <sortState xmlns:xlrd2="http://schemas.microsoft.com/office/spreadsheetml/2017/richdata2" ref="B3:I15">
    <sortCondition descending="1" ref="I3:I15"/>
  </sortState>
  <phoneticPr fontId="40"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B61E8-C53E-4233-9A34-A7919CB9A375}">
  <dimension ref="A1:AJ141"/>
  <sheetViews>
    <sheetView zoomScaleNormal="100" workbookViewId="0">
      <selection activeCell="D8" sqref="D8"/>
    </sheetView>
  </sheetViews>
  <sheetFormatPr baseColWidth="10" defaultColWidth="11.5703125" defaultRowHeight="15" x14ac:dyDescent="0.2"/>
  <cols>
    <col min="1" max="1" width="5.5703125" style="1" customWidth="1"/>
    <col min="2" max="2" width="10.5703125" style="1" customWidth="1"/>
    <col min="3" max="3" width="22.85546875" style="17" customWidth="1"/>
    <col min="4" max="4" width="39.7109375" style="67" customWidth="1"/>
    <col min="5" max="5" width="0.85546875" style="17" customWidth="1"/>
    <col min="6" max="6" width="7.42578125" style="24" customWidth="1"/>
    <col min="7" max="7" width="6.7109375" style="17" customWidth="1"/>
    <col min="8" max="8" width="8.140625" style="1" customWidth="1"/>
    <col min="9" max="9" width="10.85546875" style="23" customWidth="1"/>
    <col min="10" max="10" width="7" style="17" customWidth="1"/>
    <col min="11" max="11" width="8" style="24" customWidth="1"/>
    <col min="12" max="12" width="1.42578125" style="17" customWidth="1"/>
    <col min="13" max="13" width="6.42578125" style="24" customWidth="1"/>
    <col min="14" max="14" width="11.5703125" style="24"/>
    <col min="15" max="15" width="32.140625" style="82" customWidth="1"/>
    <col min="16" max="16" width="38.85546875" style="91" customWidth="1"/>
    <col min="17" max="17" width="6.5703125" style="24" bestFit="1" customWidth="1"/>
    <col min="18" max="18" width="4.85546875" style="1" customWidth="1"/>
    <col min="19" max="19" width="2" style="24" customWidth="1"/>
    <col min="20" max="21" width="6.5703125" style="24" bestFit="1" customWidth="1"/>
    <col min="22" max="22" width="6" style="24" bestFit="1" customWidth="1"/>
    <col min="23" max="23" width="6.5703125" style="24" customWidth="1"/>
    <col min="24" max="24" width="5.28515625" style="151" bestFit="1" customWidth="1"/>
    <col min="25" max="25" width="7.42578125" style="158" bestFit="1" customWidth="1"/>
    <col min="26" max="26" width="11.85546875" style="159" bestFit="1" customWidth="1"/>
    <col min="27" max="27" width="25.140625" style="159" bestFit="1" customWidth="1"/>
    <col min="28" max="28" width="13.85546875" style="159" bestFit="1" customWidth="1"/>
    <col min="29" max="29" width="10.28515625" style="159" bestFit="1" customWidth="1"/>
    <col min="30" max="30" width="19.7109375" style="158" bestFit="1" customWidth="1"/>
    <col min="31" max="31" width="5.140625" style="151" bestFit="1" customWidth="1"/>
    <col min="32" max="33" width="4" style="151" bestFit="1" customWidth="1"/>
    <col min="34" max="34" width="3.140625" style="151" bestFit="1" customWidth="1"/>
    <col min="35" max="35" width="5" style="151" customWidth="1"/>
    <col min="36" max="36" width="2.28515625" style="151" customWidth="1"/>
    <col min="37" max="16384" width="11.5703125" style="17"/>
  </cols>
  <sheetData>
    <row r="1" spans="1:35" ht="23.45" customHeight="1" x14ac:dyDescent="0.2">
      <c r="B1" s="82" t="s">
        <v>819</v>
      </c>
      <c r="N1" s="110" t="s">
        <v>1</v>
      </c>
    </row>
    <row r="2" spans="1:35" ht="33.6" customHeight="1" x14ac:dyDescent="0.2">
      <c r="A2" s="18" t="s">
        <v>11</v>
      </c>
      <c r="B2" s="18" t="s">
        <v>12</v>
      </c>
      <c r="C2" s="18" t="s">
        <v>13</v>
      </c>
      <c r="D2" s="18" t="s">
        <v>14</v>
      </c>
      <c r="F2" s="18" t="s">
        <v>18</v>
      </c>
      <c r="G2" s="18" t="s">
        <v>15</v>
      </c>
      <c r="H2" s="18" t="s">
        <v>19</v>
      </c>
      <c r="I2" s="18" t="s">
        <v>218</v>
      </c>
      <c r="K2" s="89" t="s">
        <v>217</v>
      </c>
      <c r="M2" s="89" t="s">
        <v>3</v>
      </c>
      <c r="N2" s="89" t="s">
        <v>12</v>
      </c>
      <c r="O2" s="37" t="s">
        <v>13</v>
      </c>
      <c r="P2" s="89" t="s">
        <v>14</v>
      </c>
      <c r="Q2" s="89" t="s">
        <v>2</v>
      </c>
      <c r="R2" s="89" t="s">
        <v>56</v>
      </c>
      <c r="S2" s="90"/>
      <c r="T2" s="149" t="s">
        <v>4</v>
      </c>
      <c r="U2" s="149" t="s">
        <v>5</v>
      </c>
      <c r="V2" s="89" t="s">
        <v>6</v>
      </c>
      <c r="W2" s="123"/>
      <c r="X2" s="150" t="s">
        <v>568</v>
      </c>
      <c r="Y2" s="150" t="s">
        <v>339</v>
      </c>
      <c r="Z2" s="150" t="s">
        <v>340</v>
      </c>
      <c r="AA2" s="150" t="s">
        <v>341</v>
      </c>
      <c r="AB2" s="150" t="s">
        <v>342</v>
      </c>
      <c r="AC2" s="150" t="s">
        <v>15</v>
      </c>
      <c r="AD2" s="150" t="s">
        <v>343</v>
      </c>
      <c r="AE2" s="150" t="s">
        <v>344</v>
      </c>
      <c r="AF2" s="150">
        <v>1</v>
      </c>
      <c r="AG2" s="150">
        <v>2</v>
      </c>
      <c r="AH2" s="150">
        <v>3</v>
      </c>
      <c r="AI2" s="150" t="s">
        <v>345</v>
      </c>
    </row>
    <row r="3" spans="1:35" x14ac:dyDescent="0.2">
      <c r="A3" s="18">
        <v>1</v>
      </c>
      <c r="B3" s="242" t="s">
        <v>295</v>
      </c>
      <c r="C3" s="243" t="s">
        <v>296</v>
      </c>
      <c r="D3" s="244" t="s">
        <v>297</v>
      </c>
      <c r="F3" s="20">
        <v>9</v>
      </c>
      <c r="G3" s="20" t="s">
        <v>23</v>
      </c>
      <c r="H3" s="89">
        <v>1</v>
      </c>
      <c r="I3" s="133">
        <f t="shared" ref="I3:I24" si="0">IF(OR(H3="DSQ",H3="RAF",H3="DNC",H3="DPG"),0,IF(OR(H3="DNS",H3="DNF"),100*(($F3-$F3+1)/$F3)+50*(LOG($F3/$F3)),100*(($F3-H3+1)/$F3)+50*(LOG($F3/H3))))</f>
        <v>147.71212547196626</v>
      </c>
      <c r="K3" s="89" t="s">
        <v>23</v>
      </c>
      <c r="M3" s="245">
        <v>1</v>
      </c>
      <c r="N3" s="246" t="s">
        <v>295</v>
      </c>
      <c r="O3" s="247" t="s">
        <v>296</v>
      </c>
      <c r="P3" s="248" t="s">
        <v>297</v>
      </c>
      <c r="Q3" s="245" t="s">
        <v>23</v>
      </c>
      <c r="R3" s="249">
        <v>5</v>
      </c>
      <c r="S3" s="250"/>
      <c r="T3" s="251">
        <v>3</v>
      </c>
      <c r="U3" s="251">
        <v>1</v>
      </c>
      <c r="V3" s="246">
        <v>1</v>
      </c>
      <c r="W3" s="252"/>
      <c r="X3" s="154">
        <v>1</v>
      </c>
      <c r="Y3" s="154" t="s">
        <v>295</v>
      </c>
      <c r="Z3" s="155" t="s">
        <v>296</v>
      </c>
      <c r="AA3" s="155" t="s">
        <v>297</v>
      </c>
      <c r="AB3" s="155" t="s">
        <v>350</v>
      </c>
      <c r="AC3" s="155" t="s">
        <v>23</v>
      </c>
      <c r="AD3" s="154" t="s">
        <v>351</v>
      </c>
      <c r="AE3" s="154">
        <v>1964</v>
      </c>
      <c r="AF3" s="154">
        <v>3</v>
      </c>
      <c r="AG3" s="154">
        <v>1</v>
      </c>
      <c r="AH3" s="154">
        <v>1</v>
      </c>
      <c r="AI3" s="154">
        <v>5</v>
      </c>
    </row>
    <row r="4" spans="1:35" x14ac:dyDescent="0.2">
      <c r="A4" s="18">
        <v>2</v>
      </c>
      <c r="B4" s="242">
        <v>37</v>
      </c>
      <c r="C4" s="215" t="s">
        <v>372</v>
      </c>
      <c r="D4" s="244" t="s">
        <v>373</v>
      </c>
      <c r="F4" s="20">
        <v>9</v>
      </c>
      <c r="G4" s="20" t="s">
        <v>22</v>
      </c>
      <c r="H4" s="89">
        <v>1</v>
      </c>
      <c r="I4" s="133">
        <f t="shared" si="0"/>
        <v>147.71212547196626</v>
      </c>
      <c r="K4" s="89" t="s">
        <v>23</v>
      </c>
      <c r="M4" s="245">
        <v>2</v>
      </c>
      <c r="N4" s="246" t="s">
        <v>299</v>
      </c>
      <c r="O4" s="247" t="s">
        <v>300</v>
      </c>
      <c r="P4" s="248" t="s">
        <v>301</v>
      </c>
      <c r="Q4" s="245" t="s">
        <v>23</v>
      </c>
      <c r="R4" s="249">
        <v>6</v>
      </c>
      <c r="S4" s="250"/>
      <c r="T4" s="251">
        <v>2</v>
      </c>
      <c r="U4" s="251">
        <v>2</v>
      </c>
      <c r="V4" s="246">
        <v>2</v>
      </c>
      <c r="W4" s="252"/>
      <c r="X4" s="152">
        <v>2</v>
      </c>
      <c r="Y4" s="152" t="s">
        <v>299</v>
      </c>
      <c r="Z4" s="153" t="s">
        <v>300</v>
      </c>
      <c r="AA4" s="153" t="s">
        <v>301</v>
      </c>
      <c r="AB4" s="153" t="s">
        <v>791</v>
      </c>
      <c r="AC4" s="153" t="s">
        <v>23</v>
      </c>
      <c r="AD4" s="152" t="s">
        <v>352</v>
      </c>
      <c r="AE4" s="152">
        <v>1966</v>
      </c>
      <c r="AF4" s="152">
        <v>2</v>
      </c>
      <c r="AG4" s="152">
        <v>2</v>
      </c>
      <c r="AH4" s="152">
        <v>2</v>
      </c>
      <c r="AI4" s="152">
        <v>6</v>
      </c>
    </row>
    <row r="5" spans="1:35" x14ac:dyDescent="0.2">
      <c r="A5" s="18">
        <v>3</v>
      </c>
      <c r="B5" s="242" t="s">
        <v>805</v>
      </c>
      <c r="C5" s="243" t="s">
        <v>806</v>
      </c>
      <c r="D5" s="244" t="s">
        <v>807</v>
      </c>
      <c r="F5" s="20">
        <v>4</v>
      </c>
      <c r="G5" s="20" t="s">
        <v>21</v>
      </c>
      <c r="H5" s="89">
        <v>1</v>
      </c>
      <c r="I5" s="133">
        <f t="shared" si="0"/>
        <v>130.10299956639813</v>
      </c>
      <c r="K5" s="89" t="s">
        <v>23</v>
      </c>
      <c r="M5" s="245">
        <v>3</v>
      </c>
      <c r="N5" s="246" t="s">
        <v>360</v>
      </c>
      <c r="O5" s="247" t="s">
        <v>792</v>
      </c>
      <c r="P5" s="248" t="s">
        <v>361</v>
      </c>
      <c r="Q5" s="245" t="s">
        <v>23</v>
      </c>
      <c r="R5" s="249">
        <v>7</v>
      </c>
      <c r="S5" s="250"/>
      <c r="T5" s="251">
        <v>1</v>
      </c>
      <c r="U5" s="251">
        <v>3</v>
      </c>
      <c r="V5" s="246">
        <v>3</v>
      </c>
      <c r="W5" s="252"/>
      <c r="X5" s="154">
        <v>3</v>
      </c>
      <c r="Y5" s="156" t="s">
        <v>360</v>
      </c>
      <c r="Z5" s="155" t="s">
        <v>792</v>
      </c>
      <c r="AA5" s="155" t="s">
        <v>361</v>
      </c>
      <c r="AB5" s="155" t="s">
        <v>793</v>
      </c>
      <c r="AC5" s="155" t="s">
        <v>23</v>
      </c>
      <c r="AD5" s="156" t="s">
        <v>794</v>
      </c>
      <c r="AE5" s="154">
        <v>1965</v>
      </c>
      <c r="AF5" s="154">
        <v>1</v>
      </c>
      <c r="AG5" s="154">
        <v>3</v>
      </c>
      <c r="AH5" s="154">
        <v>3</v>
      </c>
      <c r="AI5" s="154">
        <v>7</v>
      </c>
    </row>
    <row r="6" spans="1:35" x14ac:dyDescent="0.2">
      <c r="A6" s="18">
        <v>4</v>
      </c>
      <c r="B6" s="242" t="s">
        <v>299</v>
      </c>
      <c r="C6" s="243" t="s">
        <v>300</v>
      </c>
      <c r="D6" s="244" t="s">
        <v>301</v>
      </c>
      <c r="F6" s="20">
        <v>9</v>
      </c>
      <c r="G6" s="20" t="s">
        <v>23</v>
      </c>
      <c r="H6" s="89">
        <v>2</v>
      </c>
      <c r="I6" s="133">
        <f t="shared" si="0"/>
        <v>121.54951457765607</v>
      </c>
      <c r="K6" s="89" t="s">
        <v>23</v>
      </c>
      <c r="M6" s="245">
        <v>4</v>
      </c>
      <c r="N6" s="246" t="s">
        <v>199</v>
      </c>
      <c r="O6" s="247" t="s">
        <v>70</v>
      </c>
      <c r="P6" s="248" t="s">
        <v>232</v>
      </c>
      <c r="Q6" s="245" t="s">
        <v>23</v>
      </c>
      <c r="R6" s="249">
        <v>14</v>
      </c>
      <c r="S6" s="250"/>
      <c r="T6" s="251">
        <v>5</v>
      </c>
      <c r="U6" s="251">
        <v>4</v>
      </c>
      <c r="V6" s="246">
        <v>5</v>
      </c>
      <c r="W6" s="252"/>
      <c r="X6" s="154">
        <v>4</v>
      </c>
      <c r="Y6" s="154" t="s">
        <v>199</v>
      </c>
      <c r="Z6" s="155" t="s">
        <v>70</v>
      </c>
      <c r="AA6" s="155" t="s">
        <v>232</v>
      </c>
      <c r="AB6" s="155" t="s">
        <v>795</v>
      </c>
      <c r="AC6" s="155" t="s">
        <v>23</v>
      </c>
      <c r="AD6" s="154" t="s">
        <v>369</v>
      </c>
      <c r="AE6" s="154">
        <v>1973</v>
      </c>
      <c r="AF6" s="154">
        <v>5</v>
      </c>
      <c r="AG6" s="154">
        <v>4</v>
      </c>
      <c r="AH6" s="154">
        <v>5</v>
      </c>
      <c r="AI6" s="154">
        <v>14</v>
      </c>
    </row>
    <row r="7" spans="1:35" x14ac:dyDescent="0.2">
      <c r="A7" s="18">
        <v>5</v>
      </c>
      <c r="B7" s="242">
        <v>577</v>
      </c>
      <c r="C7" s="215" t="s">
        <v>44</v>
      </c>
      <c r="D7" s="244" t="s">
        <v>367</v>
      </c>
      <c r="F7" s="20">
        <v>9</v>
      </c>
      <c r="G7" s="20" t="s">
        <v>22</v>
      </c>
      <c r="H7" s="89">
        <v>2</v>
      </c>
      <c r="I7" s="133">
        <f t="shared" si="0"/>
        <v>121.54951457765607</v>
      </c>
      <c r="K7" s="89" t="s">
        <v>23</v>
      </c>
      <c r="M7" s="245">
        <v>5</v>
      </c>
      <c r="N7" s="246" t="s">
        <v>356</v>
      </c>
      <c r="O7" s="247" t="s">
        <v>302</v>
      </c>
      <c r="P7" s="248" t="s">
        <v>303</v>
      </c>
      <c r="Q7" s="245" t="s">
        <v>23</v>
      </c>
      <c r="R7" s="249">
        <v>17</v>
      </c>
      <c r="S7" s="250"/>
      <c r="T7" s="251">
        <v>4</v>
      </c>
      <c r="U7" s="251">
        <v>6</v>
      </c>
      <c r="V7" s="246">
        <v>7</v>
      </c>
      <c r="W7" s="252"/>
      <c r="X7" s="152">
        <v>5</v>
      </c>
      <c r="Y7" s="152" t="s">
        <v>356</v>
      </c>
      <c r="Z7" s="153" t="s">
        <v>302</v>
      </c>
      <c r="AA7" s="153" t="s">
        <v>303</v>
      </c>
      <c r="AB7" s="153" t="s">
        <v>303</v>
      </c>
      <c r="AC7" s="153" t="s">
        <v>23</v>
      </c>
      <c r="AD7" s="152" t="s">
        <v>351</v>
      </c>
      <c r="AE7" s="152">
        <v>1971</v>
      </c>
      <c r="AF7" s="152">
        <v>4</v>
      </c>
      <c r="AG7" s="152">
        <v>6</v>
      </c>
      <c r="AH7" s="152">
        <v>7</v>
      </c>
      <c r="AI7" s="152">
        <v>17</v>
      </c>
    </row>
    <row r="8" spans="1:35" x14ac:dyDescent="0.2">
      <c r="A8" s="18">
        <v>6</v>
      </c>
      <c r="B8" s="242" t="s">
        <v>360</v>
      </c>
      <c r="C8" s="215" t="s">
        <v>792</v>
      </c>
      <c r="D8" s="244" t="s">
        <v>361</v>
      </c>
      <c r="F8" s="20">
        <v>9</v>
      </c>
      <c r="G8" s="20" t="s">
        <v>23</v>
      </c>
      <c r="H8" s="89">
        <v>3</v>
      </c>
      <c r="I8" s="133">
        <f t="shared" si="0"/>
        <v>101.6338405137609</v>
      </c>
      <c r="K8" s="89" t="s">
        <v>23</v>
      </c>
      <c r="M8" s="245">
        <v>6</v>
      </c>
      <c r="N8" s="246" t="s">
        <v>323</v>
      </c>
      <c r="O8" s="247" t="s">
        <v>324</v>
      </c>
      <c r="P8" s="248" t="s">
        <v>325</v>
      </c>
      <c r="Q8" s="245" t="s">
        <v>23</v>
      </c>
      <c r="R8" s="249">
        <v>17</v>
      </c>
      <c r="S8" s="250"/>
      <c r="T8" s="251">
        <v>6</v>
      </c>
      <c r="U8" s="251">
        <v>5</v>
      </c>
      <c r="V8" s="246">
        <v>6</v>
      </c>
      <c r="W8" s="252"/>
      <c r="X8" s="154">
        <v>6</v>
      </c>
      <c r="Y8" s="154" t="s">
        <v>323</v>
      </c>
      <c r="Z8" s="155" t="s">
        <v>324</v>
      </c>
      <c r="AA8" s="155" t="s">
        <v>325</v>
      </c>
      <c r="AB8" s="155" t="s">
        <v>796</v>
      </c>
      <c r="AC8" s="155" t="s">
        <v>23</v>
      </c>
      <c r="AD8" s="154" t="s">
        <v>359</v>
      </c>
      <c r="AE8" s="154">
        <v>1974</v>
      </c>
      <c r="AF8" s="154">
        <v>6</v>
      </c>
      <c r="AG8" s="154">
        <v>5</v>
      </c>
      <c r="AH8" s="154">
        <v>6</v>
      </c>
      <c r="AI8" s="154">
        <v>17</v>
      </c>
    </row>
    <row r="9" spans="1:35" x14ac:dyDescent="0.2">
      <c r="A9" s="18">
        <v>7</v>
      </c>
      <c r="B9" s="242">
        <v>62</v>
      </c>
      <c r="C9" s="243" t="s">
        <v>260</v>
      </c>
      <c r="D9" s="244" t="s">
        <v>331</v>
      </c>
      <c r="F9" s="20">
        <v>9</v>
      </c>
      <c r="G9" s="20" t="s">
        <v>22</v>
      </c>
      <c r="H9" s="89">
        <v>3</v>
      </c>
      <c r="I9" s="133">
        <f t="shared" si="0"/>
        <v>101.6338405137609</v>
      </c>
      <c r="K9" s="89" t="s">
        <v>23</v>
      </c>
      <c r="M9" s="245">
        <v>7</v>
      </c>
      <c r="N9" s="246">
        <v>24446</v>
      </c>
      <c r="O9" s="247" t="s">
        <v>797</v>
      </c>
      <c r="P9" s="248" t="s">
        <v>798</v>
      </c>
      <c r="Q9" s="245" t="s">
        <v>23</v>
      </c>
      <c r="R9" s="249">
        <v>21</v>
      </c>
      <c r="S9" s="250"/>
      <c r="T9" s="251" t="s">
        <v>16</v>
      </c>
      <c r="U9" s="251">
        <v>7</v>
      </c>
      <c r="V9" s="246">
        <v>4</v>
      </c>
      <c r="W9" s="252"/>
      <c r="X9" s="152">
        <v>7</v>
      </c>
      <c r="Y9" s="152">
        <v>24446</v>
      </c>
      <c r="Z9" s="153" t="s">
        <v>797</v>
      </c>
      <c r="AA9" s="153" t="s">
        <v>798</v>
      </c>
      <c r="AB9" s="153" t="s">
        <v>799</v>
      </c>
      <c r="AC9" s="153" t="s">
        <v>23</v>
      </c>
      <c r="AD9" s="152" t="s">
        <v>364</v>
      </c>
      <c r="AE9" s="152">
        <v>1964</v>
      </c>
      <c r="AF9" s="152" t="s">
        <v>16</v>
      </c>
      <c r="AG9" s="152">
        <v>7</v>
      </c>
      <c r="AH9" s="152">
        <v>4</v>
      </c>
      <c r="AI9" s="152">
        <v>21</v>
      </c>
    </row>
    <row r="10" spans="1:35" x14ac:dyDescent="0.2">
      <c r="A10" s="18">
        <v>8</v>
      </c>
      <c r="B10" s="242" t="s">
        <v>277</v>
      </c>
      <c r="C10" s="215" t="s">
        <v>277</v>
      </c>
      <c r="D10" s="244" t="s">
        <v>326</v>
      </c>
      <c r="F10" s="20">
        <v>4</v>
      </c>
      <c r="G10" s="20" t="s">
        <v>21</v>
      </c>
      <c r="H10" s="89">
        <v>2</v>
      </c>
      <c r="I10" s="133">
        <f t="shared" si="0"/>
        <v>90.051499783199063</v>
      </c>
      <c r="K10" s="89" t="s">
        <v>23</v>
      </c>
      <c r="M10" s="245">
        <v>8</v>
      </c>
      <c r="N10" s="246" t="s">
        <v>800</v>
      </c>
      <c r="O10" s="247" t="s">
        <v>801</v>
      </c>
      <c r="P10" s="248" t="s">
        <v>802</v>
      </c>
      <c r="Q10" s="245" t="s">
        <v>23</v>
      </c>
      <c r="R10" s="249">
        <v>23</v>
      </c>
      <c r="S10" s="250"/>
      <c r="T10" s="251">
        <v>7</v>
      </c>
      <c r="U10" s="251">
        <v>8</v>
      </c>
      <c r="V10" s="246">
        <v>8</v>
      </c>
      <c r="W10" s="252"/>
      <c r="X10" s="154">
        <v>8</v>
      </c>
      <c r="Y10" s="154" t="s">
        <v>800</v>
      </c>
      <c r="Z10" s="155" t="s">
        <v>801</v>
      </c>
      <c r="AA10" s="155" t="s">
        <v>802</v>
      </c>
      <c r="AB10" s="155" t="s">
        <v>802</v>
      </c>
      <c r="AC10" s="155" t="s">
        <v>23</v>
      </c>
      <c r="AD10" s="154" t="s">
        <v>803</v>
      </c>
      <c r="AE10" s="154">
        <v>1966</v>
      </c>
      <c r="AF10" s="154">
        <v>7</v>
      </c>
      <c r="AG10" s="154">
        <v>8</v>
      </c>
      <c r="AH10" s="154">
        <v>8</v>
      </c>
      <c r="AI10" s="154">
        <v>23</v>
      </c>
    </row>
    <row r="11" spans="1:35" x14ac:dyDescent="0.2">
      <c r="A11" s="18">
        <v>9</v>
      </c>
      <c r="B11" s="242" t="s">
        <v>199</v>
      </c>
      <c r="C11" s="243" t="s">
        <v>70</v>
      </c>
      <c r="D11" s="244" t="s">
        <v>232</v>
      </c>
      <c r="F11" s="20">
        <v>9</v>
      </c>
      <c r="G11" s="20" t="s">
        <v>23</v>
      </c>
      <c r="H11" s="89">
        <v>4</v>
      </c>
      <c r="I11" s="133">
        <f t="shared" si="0"/>
        <v>84.275792572234778</v>
      </c>
      <c r="K11" s="89" t="s">
        <v>23</v>
      </c>
      <c r="M11" s="245">
        <v>9</v>
      </c>
      <c r="N11" s="246" t="s">
        <v>290</v>
      </c>
      <c r="O11" s="247" t="s">
        <v>290</v>
      </c>
      <c r="P11" s="248" t="s">
        <v>321</v>
      </c>
      <c r="Q11" s="245" t="s">
        <v>23</v>
      </c>
      <c r="R11" s="249">
        <v>29</v>
      </c>
      <c r="S11" s="250"/>
      <c r="T11" s="251" t="s">
        <v>17</v>
      </c>
      <c r="U11" s="251" t="s">
        <v>16</v>
      </c>
      <c r="V11" s="246">
        <v>9</v>
      </c>
      <c r="W11" s="252"/>
      <c r="X11" s="152">
        <v>9</v>
      </c>
      <c r="Y11" s="152" t="s">
        <v>290</v>
      </c>
      <c r="Z11" s="153" t="s">
        <v>290</v>
      </c>
      <c r="AA11" s="153" t="s">
        <v>321</v>
      </c>
      <c r="AB11" s="153" t="s">
        <v>322</v>
      </c>
      <c r="AC11" s="153" t="s">
        <v>23</v>
      </c>
      <c r="AD11" s="152" t="s">
        <v>804</v>
      </c>
      <c r="AE11" s="152">
        <v>1968</v>
      </c>
      <c r="AF11" s="152" t="s">
        <v>17</v>
      </c>
      <c r="AG11" s="152" t="s">
        <v>16</v>
      </c>
      <c r="AH11" s="152">
        <v>9</v>
      </c>
      <c r="AI11" s="152">
        <v>29</v>
      </c>
    </row>
    <row r="12" spans="1:35" x14ac:dyDescent="0.2">
      <c r="A12" s="18">
        <v>10</v>
      </c>
      <c r="B12" s="242">
        <v>222</v>
      </c>
      <c r="C12" s="21" t="s">
        <v>193</v>
      </c>
      <c r="D12" s="244" t="s">
        <v>222</v>
      </c>
      <c r="F12" s="20">
        <v>9</v>
      </c>
      <c r="G12" s="20" t="s">
        <v>22</v>
      </c>
      <c r="H12" s="89">
        <v>4</v>
      </c>
      <c r="I12" s="133">
        <f t="shared" si="0"/>
        <v>84.275792572234778</v>
      </c>
      <c r="K12" s="89" t="s">
        <v>21</v>
      </c>
      <c r="M12" s="89">
        <v>1</v>
      </c>
      <c r="N12" s="242" t="s">
        <v>805</v>
      </c>
      <c r="O12" s="37" t="s">
        <v>806</v>
      </c>
      <c r="P12" s="253" t="s">
        <v>807</v>
      </c>
      <c r="Q12" s="89" t="s">
        <v>21</v>
      </c>
      <c r="R12" s="254">
        <v>2</v>
      </c>
      <c r="S12" s="255"/>
      <c r="T12" s="256">
        <v>1</v>
      </c>
      <c r="U12" s="256">
        <v>1</v>
      </c>
      <c r="V12" s="242"/>
      <c r="W12" s="252"/>
      <c r="X12" s="154">
        <v>1</v>
      </c>
      <c r="Y12" s="154" t="s">
        <v>805</v>
      </c>
      <c r="Z12" s="155" t="s">
        <v>806</v>
      </c>
      <c r="AA12" s="155" t="s">
        <v>807</v>
      </c>
      <c r="AB12" s="155" t="s">
        <v>807</v>
      </c>
      <c r="AC12" s="155" t="s">
        <v>21</v>
      </c>
      <c r="AD12" s="154" t="s">
        <v>363</v>
      </c>
      <c r="AE12" s="154">
        <v>1916</v>
      </c>
      <c r="AF12" s="154">
        <v>1</v>
      </c>
      <c r="AG12" s="154">
        <v>1</v>
      </c>
      <c r="AH12" s="154"/>
      <c r="AI12" s="154">
        <v>2</v>
      </c>
    </row>
    <row r="13" spans="1:35" ht="18" x14ac:dyDescent="0.2">
      <c r="A13" s="18">
        <v>11</v>
      </c>
      <c r="B13" s="242" t="s">
        <v>356</v>
      </c>
      <c r="C13" s="243" t="s">
        <v>302</v>
      </c>
      <c r="D13" s="244" t="s">
        <v>303</v>
      </c>
      <c r="F13" s="20">
        <v>9</v>
      </c>
      <c r="G13" s="20" t="s">
        <v>23</v>
      </c>
      <c r="H13" s="89">
        <v>5</v>
      </c>
      <c r="I13" s="133">
        <f t="shared" si="0"/>
        <v>68.319180810720866</v>
      </c>
      <c r="K13" s="89" t="s">
        <v>21</v>
      </c>
      <c r="M13" s="89">
        <v>2</v>
      </c>
      <c r="N13" s="242" t="s">
        <v>277</v>
      </c>
      <c r="O13" s="37" t="s">
        <v>277</v>
      </c>
      <c r="P13" s="253" t="s">
        <v>326</v>
      </c>
      <c r="Q13" s="89" t="s">
        <v>21</v>
      </c>
      <c r="R13" s="254">
        <v>4</v>
      </c>
      <c r="S13" s="255"/>
      <c r="T13" s="256">
        <v>2</v>
      </c>
      <c r="U13" s="256">
        <v>2</v>
      </c>
      <c r="V13" s="242"/>
      <c r="W13" s="252"/>
      <c r="X13" s="152">
        <v>2</v>
      </c>
      <c r="Y13" s="152" t="s">
        <v>277</v>
      </c>
      <c r="Z13" s="153" t="s">
        <v>277</v>
      </c>
      <c r="AA13" s="153" t="s">
        <v>326</v>
      </c>
      <c r="AB13" s="153" t="s">
        <v>327</v>
      </c>
      <c r="AC13" s="153" t="s">
        <v>21</v>
      </c>
      <c r="AD13" s="152" t="s">
        <v>366</v>
      </c>
      <c r="AE13" s="152">
        <v>1927</v>
      </c>
      <c r="AF13" s="152">
        <v>2</v>
      </c>
      <c r="AG13" s="152">
        <v>2</v>
      </c>
      <c r="AH13" s="152"/>
      <c r="AI13" s="152">
        <v>4</v>
      </c>
    </row>
    <row r="14" spans="1:35" x14ac:dyDescent="0.2">
      <c r="A14" s="18">
        <v>12</v>
      </c>
      <c r="B14" s="242">
        <v>125</v>
      </c>
      <c r="C14" s="215" t="s">
        <v>45</v>
      </c>
      <c r="D14" s="244" t="s">
        <v>258</v>
      </c>
      <c r="F14" s="20">
        <v>9</v>
      </c>
      <c r="G14" s="20" t="s">
        <v>22</v>
      </c>
      <c r="H14" s="89">
        <v>5</v>
      </c>
      <c r="I14" s="133">
        <f t="shared" si="0"/>
        <v>68.319180810720866</v>
      </c>
      <c r="K14" s="89" t="s">
        <v>21</v>
      </c>
      <c r="M14" s="89">
        <v>3</v>
      </c>
      <c r="N14" s="242">
        <v>34</v>
      </c>
      <c r="O14" s="37" t="s">
        <v>808</v>
      </c>
      <c r="P14" s="253" t="s">
        <v>809</v>
      </c>
      <c r="Q14" s="89" t="s">
        <v>21</v>
      </c>
      <c r="R14" s="254">
        <v>8</v>
      </c>
      <c r="S14" s="255"/>
      <c r="T14" s="256" t="s">
        <v>16</v>
      </c>
      <c r="U14" s="256">
        <v>3</v>
      </c>
      <c r="V14" s="242"/>
      <c r="W14" s="252"/>
      <c r="X14" s="154">
        <v>3</v>
      </c>
      <c r="Y14" s="156">
        <v>34</v>
      </c>
      <c r="Z14" s="155" t="s">
        <v>808</v>
      </c>
      <c r="AA14" s="155" t="s">
        <v>809</v>
      </c>
      <c r="AB14" s="155" t="s">
        <v>809</v>
      </c>
      <c r="AC14" s="155" t="s">
        <v>21</v>
      </c>
      <c r="AD14" s="154" t="s">
        <v>810</v>
      </c>
      <c r="AE14" s="154">
        <v>1926</v>
      </c>
      <c r="AF14" s="154" t="s">
        <v>16</v>
      </c>
      <c r="AG14" s="154">
        <v>3</v>
      </c>
      <c r="AH14" s="154"/>
      <c r="AI14" s="154">
        <v>8</v>
      </c>
    </row>
    <row r="15" spans="1:35" x14ac:dyDescent="0.2">
      <c r="A15" s="18">
        <v>13</v>
      </c>
      <c r="B15" s="242">
        <v>34</v>
      </c>
      <c r="C15" s="257" t="s">
        <v>808</v>
      </c>
      <c r="D15" s="244" t="s">
        <v>809</v>
      </c>
      <c r="F15" s="20">
        <v>4</v>
      </c>
      <c r="G15" s="20" t="s">
        <v>21</v>
      </c>
      <c r="H15" s="89">
        <v>3</v>
      </c>
      <c r="I15" s="133">
        <f t="shared" si="0"/>
        <v>56.246936830414995</v>
      </c>
      <c r="K15" s="89" t="s">
        <v>21</v>
      </c>
      <c r="M15" s="89">
        <v>4</v>
      </c>
      <c r="N15" s="242" t="s">
        <v>811</v>
      </c>
      <c r="O15" s="37" t="s">
        <v>279</v>
      </c>
      <c r="P15" s="253" t="s">
        <v>280</v>
      </c>
      <c r="Q15" s="89" t="s">
        <v>21</v>
      </c>
      <c r="R15" s="254">
        <v>8</v>
      </c>
      <c r="S15" s="255"/>
      <c r="T15" s="256">
        <v>3</v>
      </c>
      <c r="U15" s="256" t="s">
        <v>17</v>
      </c>
      <c r="V15" s="242"/>
      <c r="W15" s="252"/>
      <c r="X15" s="152">
        <v>4</v>
      </c>
      <c r="Y15" s="157" t="s">
        <v>811</v>
      </c>
      <c r="Z15" s="153" t="s">
        <v>279</v>
      </c>
      <c r="AA15" s="153" t="s">
        <v>280</v>
      </c>
      <c r="AB15" s="153" t="s">
        <v>280</v>
      </c>
      <c r="AC15" s="153" t="s">
        <v>21</v>
      </c>
      <c r="AD15" s="152" t="s">
        <v>812</v>
      </c>
      <c r="AE15" s="152">
        <v>1978</v>
      </c>
      <c r="AF15" s="152">
        <v>3</v>
      </c>
      <c r="AG15" s="152" t="s">
        <v>17</v>
      </c>
      <c r="AH15" s="152"/>
      <c r="AI15" s="152">
        <v>8</v>
      </c>
    </row>
    <row r="16" spans="1:35" x14ac:dyDescent="0.2">
      <c r="A16" s="18">
        <v>14</v>
      </c>
      <c r="B16" s="242" t="s">
        <v>323</v>
      </c>
      <c r="C16" s="215" t="s">
        <v>324</v>
      </c>
      <c r="D16" s="244" t="s">
        <v>325</v>
      </c>
      <c r="F16" s="20">
        <v>9</v>
      </c>
      <c r="G16" s="20" t="s">
        <v>23</v>
      </c>
      <c r="H16" s="89">
        <v>6</v>
      </c>
      <c r="I16" s="133">
        <f t="shared" si="0"/>
        <v>53.249007397228503</v>
      </c>
      <c r="K16" s="89" t="s">
        <v>22</v>
      </c>
      <c r="M16" s="245">
        <v>1</v>
      </c>
      <c r="N16" s="246">
        <v>37</v>
      </c>
      <c r="O16" s="247" t="s">
        <v>372</v>
      </c>
      <c r="P16" s="248" t="s">
        <v>373</v>
      </c>
      <c r="Q16" s="245" t="s">
        <v>22</v>
      </c>
      <c r="R16" s="249">
        <v>5</v>
      </c>
      <c r="S16" s="250"/>
      <c r="T16" s="251">
        <v>2</v>
      </c>
      <c r="U16" s="251">
        <v>1</v>
      </c>
      <c r="V16" s="246">
        <v>2</v>
      </c>
      <c r="W16" s="252"/>
      <c r="X16" s="154">
        <v>1</v>
      </c>
      <c r="Y16" s="156">
        <v>37</v>
      </c>
      <c r="Z16" s="155" t="s">
        <v>372</v>
      </c>
      <c r="AA16" s="155" t="s">
        <v>373</v>
      </c>
      <c r="AB16" s="155" t="s">
        <v>373</v>
      </c>
      <c r="AC16" s="155" t="s">
        <v>22</v>
      </c>
      <c r="AD16" s="154" t="s">
        <v>374</v>
      </c>
      <c r="AE16" s="154">
        <v>1937</v>
      </c>
      <c r="AF16" s="154">
        <v>2</v>
      </c>
      <c r="AG16" s="154">
        <v>1</v>
      </c>
      <c r="AH16" s="154">
        <v>2</v>
      </c>
      <c r="AI16" s="154">
        <v>5</v>
      </c>
    </row>
    <row r="17" spans="1:35" x14ac:dyDescent="0.2">
      <c r="A17" s="18">
        <v>15</v>
      </c>
      <c r="B17" s="242">
        <v>2</v>
      </c>
      <c r="C17" s="215" t="s">
        <v>317</v>
      </c>
      <c r="D17" s="244" t="s">
        <v>247</v>
      </c>
      <c r="F17" s="20">
        <v>9</v>
      </c>
      <c r="G17" s="20" t="s">
        <v>22</v>
      </c>
      <c r="H17" s="89">
        <v>6</v>
      </c>
      <c r="I17" s="133">
        <f t="shared" si="0"/>
        <v>53.249007397228503</v>
      </c>
      <c r="K17" s="89" t="s">
        <v>22</v>
      </c>
      <c r="M17" s="245">
        <v>2</v>
      </c>
      <c r="N17" s="246">
        <v>577</v>
      </c>
      <c r="O17" s="247" t="s">
        <v>44</v>
      </c>
      <c r="P17" s="248" t="s">
        <v>367</v>
      </c>
      <c r="Q17" s="245" t="s">
        <v>22</v>
      </c>
      <c r="R17" s="249">
        <v>6</v>
      </c>
      <c r="S17" s="250"/>
      <c r="T17" s="251">
        <v>1</v>
      </c>
      <c r="U17" s="251">
        <v>4</v>
      </c>
      <c r="V17" s="246">
        <v>1</v>
      </c>
      <c r="W17" s="252"/>
      <c r="X17" s="154">
        <v>2</v>
      </c>
      <c r="Y17" s="154">
        <v>577</v>
      </c>
      <c r="Z17" s="155" t="s">
        <v>44</v>
      </c>
      <c r="AA17" s="155" t="s">
        <v>367</v>
      </c>
      <c r="AB17" s="155" t="s">
        <v>368</v>
      </c>
      <c r="AC17" s="155" t="s">
        <v>22</v>
      </c>
      <c r="AD17" s="154" t="s">
        <v>369</v>
      </c>
      <c r="AE17" s="154">
        <v>1946</v>
      </c>
      <c r="AF17" s="154">
        <v>1</v>
      </c>
      <c r="AG17" s="154">
        <v>4</v>
      </c>
      <c r="AH17" s="154">
        <v>1</v>
      </c>
      <c r="AI17" s="154">
        <v>6</v>
      </c>
    </row>
    <row r="18" spans="1:35" x14ac:dyDescent="0.2">
      <c r="A18" s="18">
        <v>16</v>
      </c>
      <c r="B18" s="242">
        <v>24446</v>
      </c>
      <c r="C18" s="215" t="s">
        <v>797</v>
      </c>
      <c r="D18" s="244" t="s">
        <v>798</v>
      </c>
      <c r="F18" s="20">
        <v>9</v>
      </c>
      <c r="G18" s="20" t="s">
        <v>23</v>
      </c>
      <c r="H18" s="89">
        <v>7</v>
      </c>
      <c r="I18" s="133">
        <f t="shared" si="0"/>
        <v>38.790556804586728</v>
      </c>
      <c r="K18" s="89" t="s">
        <v>22</v>
      </c>
      <c r="M18" s="245">
        <v>3</v>
      </c>
      <c r="N18" s="246">
        <v>62</v>
      </c>
      <c r="O18" s="247" t="s">
        <v>260</v>
      </c>
      <c r="P18" s="248" t="s">
        <v>331</v>
      </c>
      <c r="Q18" s="245" t="s">
        <v>22</v>
      </c>
      <c r="R18" s="249">
        <v>9</v>
      </c>
      <c r="S18" s="250"/>
      <c r="T18" s="251">
        <v>3</v>
      </c>
      <c r="U18" s="251">
        <v>3</v>
      </c>
      <c r="V18" s="246">
        <v>3</v>
      </c>
      <c r="W18" s="252"/>
      <c r="X18" s="152">
        <v>3</v>
      </c>
      <c r="Y18" s="152">
        <v>62</v>
      </c>
      <c r="Z18" s="153" t="s">
        <v>260</v>
      </c>
      <c r="AA18" s="153" t="s">
        <v>331</v>
      </c>
      <c r="AB18" s="153" t="s">
        <v>375</v>
      </c>
      <c r="AC18" s="153" t="s">
        <v>22</v>
      </c>
      <c r="AD18" s="152" t="s">
        <v>369</v>
      </c>
      <c r="AE18" s="152">
        <v>1937</v>
      </c>
      <c r="AF18" s="152">
        <v>3</v>
      </c>
      <c r="AG18" s="152">
        <v>3</v>
      </c>
      <c r="AH18" s="152">
        <v>3</v>
      </c>
      <c r="AI18" s="152">
        <v>9</v>
      </c>
    </row>
    <row r="19" spans="1:35" x14ac:dyDescent="0.2">
      <c r="A19" s="18">
        <v>17</v>
      </c>
      <c r="B19" s="242" t="s">
        <v>335</v>
      </c>
      <c r="C19" s="215" t="s">
        <v>336</v>
      </c>
      <c r="D19" s="244" t="s">
        <v>337</v>
      </c>
      <c r="F19" s="20">
        <v>9</v>
      </c>
      <c r="G19" s="20" t="s">
        <v>22</v>
      </c>
      <c r="H19" s="89">
        <v>7</v>
      </c>
      <c r="I19" s="133">
        <f t="shared" si="0"/>
        <v>38.790556804586728</v>
      </c>
      <c r="K19" s="89" t="s">
        <v>22</v>
      </c>
      <c r="M19" s="245">
        <v>4</v>
      </c>
      <c r="N19" s="246">
        <v>222</v>
      </c>
      <c r="O19" s="247" t="s">
        <v>193</v>
      </c>
      <c r="P19" s="248" t="s">
        <v>222</v>
      </c>
      <c r="Q19" s="245" t="s">
        <v>22</v>
      </c>
      <c r="R19" s="249">
        <v>11</v>
      </c>
      <c r="S19" s="250"/>
      <c r="T19" s="251">
        <v>4</v>
      </c>
      <c r="U19" s="251">
        <v>2</v>
      </c>
      <c r="V19" s="246">
        <v>5</v>
      </c>
      <c r="W19" s="252"/>
      <c r="X19" s="154">
        <v>4</v>
      </c>
      <c r="Y19" s="154">
        <v>222</v>
      </c>
      <c r="Z19" s="155" t="s">
        <v>193</v>
      </c>
      <c r="AA19" s="155" t="s">
        <v>222</v>
      </c>
      <c r="AB19" s="155" t="s">
        <v>813</v>
      </c>
      <c r="AC19" s="155" t="s">
        <v>22</v>
      </c>
      <c r="AD19" s="154" t="s">
        <v>814</v>
      </c>
      <c r="AE19" s="154">
        <v>1938</v>
      </c>
      <c r="AF19" s="154">
        <v>4</v>
      </c>
      <c r="AG19" s="154">
        <v>2</v>
      </c>
      <c r="AH19" s="154">
        <v>5</v>
      </c>
      <c r="AI19" s="154">
        <v>11</v>
      </c>
    </row>
    <row r="20" spans="1:35" x14ac:dyDescent="0.2">
      <c r="A20" s="18">
        <v>18</v>
      </c>
      <c r="B20" s="242" t="s">
        <v>811</v>
      </c>
      <c r="C20" s="257" t="s">
        <v>279</v>
      </c>
      <c r="D20" s="244" t="s">
        <v>280</v>
      </c>
      <c r="F20" s="20">
        <v>4</v>
      </c>
      <c r="G20" s="20" t="s">
        <v>21</v>
      </c>
      <c r="H20" s="89">
        <v>4</v>
      </c>
      <c r="I20" s="133">
        <f t="shared" si="0"/>
        <v>25</v>
      </c>
      <c r="K20" s="89" t="s">
        <v>22</v>
      </c>
      <c r="M20" s="245">
        <v>5</v>
      </c>
      <c r="N20" s="246">
        <v>125</v>
      </c>
      <c r="O20" s="247" t="s">
        <v>45</v>
      </c>
      <c r="P20" s="248" t="s">
        <v>258</v>
      </c>
      <c r="Q20" s="245" t="s">
        <v>22</v>
      </c>
      <c r="R20" s="249">
        <v>15</v>
      </c>
      <c r="S20" s="250"/>
      <c r="T20" s="251">
        <v>6</v>
      </c>
      <c r="U20" s="251">
        <v>5</v>
      </c>
      <c r="V20" s="246">
        <v>4</v>
      </c>
      <c r="W20" s="252"/>
      <c r="X20" s="152">
        <v>5</v>
      </c>
      <c r="Y20" s="152">
        <v>125</v>
      </c>
      <c r="Z20" s="153" t="s">
        <v>45</v>
      </c>
      <c r="AA20" s="153" t="s">
        <v>258</v>
      </c>
      <c r="AB20" s="153" t="s">
        <v>258</v>
      </c>
      <c r="AC20" s="153" t="s">
        <v>22</v>
      </c>
      <c r="AD20" s="152" t="s">
        <v>369</v>
      </c>
      <c r="AE20" s="152">
        <v>1948</v>
      </c>
      <c r="AF20" s="152">
        <v>6</v>
      </c>
      <c r="AG20" s="152">
        <v>5</v>
      </c>
      <c r="AH20" s="152">
        <v>4</v>
      </c>
      <c r="AI20" s="152">
        <v>15</v>
      </c>
    </row>
    <row r="21" spans="1:35" x14ac:dyDescent="0.2">
      <c r="A21" s="18">
        <v>19</v>
      </c>
      <c r="B21" s="242" t="s">
        <v>800</v>
      </c>
      <c r="C21" s="215" t="s">
        <v>801</v>
      </c>
      <c r="D21" s="244" t="s">
        <v>802</v>
      </c>
      <c r="F21" s="20">
        <v>9</v>
      </c>
      <c r="G21" s="20" t="s">
        <v>23</v>
      </c>
      <c r="H21" s="89">
        <v>8</v>
      </c>
      <c r="I21" s="133">
        <f t="shared" si="0"/>
        <v>24.779848344591286</v>
      </c>
      <c r="K21" s="89" t="s">
        <v>22</v>
      </c>
      <c r="M21" s="245">
        <v>6</v>
      </c>
      <c r="N21" s="246">
        <v>2</v>
      </c>
      <c r="O21" s="247" t="s">
        <v>317</v>
      </c>
      <c r="P21" s="248" t="s">
        <v>247</v>
      </c>
      <c r="Q21" s="245" t="s">
        <v>22</v>
      </c>
      <c r="R21" s="249">
        <v>17</v>
      </c>
      <c r="S21" s="250"/>
      <c r="T21" s="251">
        <v>5</v>
      </c>
      <c r="U21" s="251">
        <v>6</v>
      </c>
      <c r="V21" s="246">
        <v>6</v>
      </c>
      <c r="W21" s="252"/>
      <c r="X21" s="154">
        <v>6</v>
      </c>
      <c r="Y21" s="154">
        <v>2</v>
      </c>
      <c r="Z21" s="155" t="s">
        <v>317</v>
      </c>
      <c r="AA21" s="155" t="s">
        <v>247</v>
      </c>
      <c r="AB21" s="155" t="s">
        <v>247</v>
      </c>
      <c r="AC21" s="155" t="s">
        <v>22</v>
      </c>
      <c r="AD21" s="154" t="s">
        <v>347</v>
      </c>
      <c r="AE21" s="154">
        <v>1926</v>
      </c>
      <c r="AF21" s="154">
        <v>5</v>
      </c>
      <c r="AG21" s="154">
        <v>6</v>
      </c>
      <c r="AH21" s="154">
        <v>6</v>
      </c>
      <c r="AI21" s="154">
        <v>17</v>
      </c>
    </row>
    <row r="22" spans="1:35" x14ac:dyDescent="0.2">
      <c r="A22" s="18">
        <v>20</v>
      </c>
      <c r="B22" s="242" t="s">
        <v>815</v>
      </c>
      <c r="C22" s="215" t="s">
        <v>816</v>
      </c>
      <c r="D22" s="244" t="s">
        <v>817</v>
      </c>
      <c r="F22" s="20">
        <v>9</v>
      </c>
      <c r="G22" s="20" t="s">
        <v>22</v>
      </c>
      <c r="H22" s="89">
        <v>8</v>
      </c>
      <c r="I22" s="133">
        <f t="shared" si="0"/>
        <v>24.779848344591286</v>
      </c>
      <c r="K22" s="89" t="s">
        <v>22</v>
      </c>
      <c r="M22" s="245">
        <v>7</v>
      </c>
      <c r="N22" s="246" t="s">
        <v>335</v>
      </c>
      <c r="O22" s="247" t="s">
        <v>336</v>
      </c>
      <c r="P22" s="248" t="s">
        <v>337</v>
      </c>
      <c r="Q22" s="245" t="s">
        <v>22</v>
      </c>
      <c r="R22" s="249">
        <v>22</v>
      </c>
      <c r="S22" s="250"/>
      <c r="T22" s="251">
        <v>7</v>
      </c>
      <c r="U22" s="251">
        <v>8</v>
      </c>
      <c r="V22" s="246">
        <v>7</v>
      </c>
      <c r="W22" s="258"/>
      <c r="X22" s="152">
        <v>7</v>
      </c>
      <c r="Y22" s="152" t="s">
        <v>335</v>
      </c>
      <c r="Z22" s="153" t="s">
        <v>336</v>
      </c>
      <c r="AA22" s="153" t="s">
        <v>337</v>
      </c>
      <c r="AB22" s="153" t="s">
        <v>338</v>
      </c>
      <c r="AC22" s="153" t="s">
        <v>22</v>
      </c>
      <c r="AD22" s="152" t="s">
        <v>377</v>
      </c>
      <c r="AE22" s="152">
        <v>1948</v>
      </c>
      <c r="AF22" s="152">
        <v>7</v>
      </c>
      <c r="AG22" s="152">
        <v>8</v>
      </c>
      <c r="AH22" s="152">
        <v>7</v>
      </c>
      <c r="AI22" s="152">
        <v>22</v>
      </c>
    </row>
    <row r="23" spans="1:35" x14ac:dyDescent="0.2">
      <c r="A23" s="18">
        <v>21</v>
      </c>
      <c r="B23" s="242" t="s">
        <v>290</v>
      </c>
      <c r="C23" s="215" t="s">
        <v>290</v>
      </c>
      <c r="D23" s="244" t="s">
        <v>321</v>
      </c>
      <c r="F23" s="20">
        <v>9</v>
      </c>
      <c r="G23" s="20" t="s">
        <v>23</v>
      </c>
      <c r="H23" s="89">
        <v>9</v>
      </c>
      <c r="I23" s="133">
        <f t="shared" si="0"/>
        <v>11.111111111111111</v>
      </c>
      <c r="K23" s="89" t="s">
        <v>22</v>
      </c>
      <c r="M23" s="245">
        <v>8</v>
      </c>
      <c r="N23" s="246" t="s">
        <v>815</v>
      </c>
      <c r="O23" s="247" t="s">
        <v>816</v>
      </c>
      <c r="P23" s="248" t="s">
        <v>817</v>
      </c>
      <c r="Q23" s="245" t="s">
        <v>22</v>
      </c>
      <c r="R23" s="249">
        <v>26</v>
      </c>
      <c r="S23" s="250"/>
      <c r="T23" s="251" t="s">
        <v>17</v>
      </c>
      <c r="U23" s="251">
        <v>8</v>
      </c>
      <c r="V23" s="246">
        <v>8</v>
      </c>
      <c r="W23" s="252"/>
      <c r="X23" s="154">
        <v>8</v>
      </c>
      <c r="Y23" s="154" t="s">
        <v>815</v>
      </c>
      <c r="Z23" s="155" t="s">
        <v>816</v>
      </c>
      <c r="AA23" s="155" t="s">
        <v>817</v>
      </c>
      <c r="AB23" s="155" t="s">
        <v>817</v>
      </c>
      <c r="AC23" s="155" t="s">
        <v>22</v>
      </c>
      <c r="AD23" s="154" t="s">
        <v>818</v>
      </c>
      <c r="AE23" s="154">
        <v>1948</v>
      </c>
      <c r="AF23" s="154" t="s">
        <v>17</v>
      </c>
      <c r="AG23" s="154">
        <v>8</v>
      </c>
      <c r="AH23" s="154">
        <v>8</v>
      </c>
      <c r="AI23" s="154">
        <v>26</v>
      </c>
    </row>
    <row r="24" spans="1:35" x14ac:dyDescent="0.2">
      <c r="A24" s="18">
        <v>22</v>
      </c>
      <c r="B24" s="242" t="s">
        <v>332</v>
      </c>
      <c r="C24" s="243" t="s">
        <v>333</v>
      </c>
      <c r="D24" s="244" t="s">
        <v>334</v>
      </c>
      <c r="F24" s="20">
        <v>9</v>
      </c>
      <c r="G24" s="20" t="s">
        <v>22</v>
      </c>
      <c r="H24" s="89">
        <v>9</v>
      </c>
      <c r="I24" s="133">
        <f t="shared" si="0"/>
        <v>11.111111111111111</v>
      </c>
      <c r="K24" s="89" t="s">
        <v>22</v>
      </c>
      <c r="M24" s="245">
        <v>9</v>
      </c>
      <c r="N24" s="246" t="s">
        <v>332</v>
      </c>
      <c r="O24" s="247" t="s">
        <v>333</v>
      </c>
      <c r="P24" s="248" t="s">
        <v>334</v>
      </c>
      <c r="Q24" s="245" t="s">
        <v>22</v>
      </c>
      <c r="R24" s="249">
        <v>29</v>
      </c>
      <c r="S24" s="250"/>
      <c r="T24" s="251" t="s">
        <v>16</v>
      </c>
      <c r="U24" s="251" t="s">
        <v>16</v>
      </c>
      <c r="V24" s="246">
        <v>9</v>
      </c>
      <c r="W24" s="252"/>
      <c r="X24" s="152">
        <v>9</v>
      </c>
      <c r="Y24" s="152" t="s">
        <v>332</v>
      </c>
      <c r="Z24" s="153" t="s">
        <v>333</v>
      </c>
      <c r="AA24" s="153" t="s">
        <v>334</v>
      </c>
      <c r="AB24" s="153" t="s">
        <v>334</v>
      </c>
      <c r="AC24" s="153" t="s">
        <v>22</v>
      </c>
      <c r="AD24" s="152" t="s">
        <v>818</v>
      </c>
      <c r="AE24" s="152">
        <v>1950</v>
      </c>
      <c r="AF24" s="152" t="s">
        <v>16</v>
      </c>
      <c r="AG24" s="152" t="s">
        <v>16</v>
      </c>
      <c r="AH24" s="152">
        <v>9</v>
      </c>
      <c r="AI24" s="152">
        <v>29</v>
      </c>
    </row>
    <row r="25" spans="1:35" x14ac:dyDescent="0.2">
      <c r="I25" s="17"/>
      <c r="K25" s="67"/>
      <c r="M25" s="67"/>
      <c r="N25" s="67"/>
      <c r="Q25" s="17"/>
      <c r="R25" s="17"/>
      <c r="S25" s="17"/>
      <c r="T25" s="17"/>
      <c r="U25" s="17"/>
      <c r="V25" s="17"/>
      <c r="W25" s="17"/>
    </row>
    <row r="26" spans="1:35" x14ac:dyDescent="0.2">
      <c r="I26" s="17"/>
      <c r="K26" s="67"/>
      <c r="M26" s="67"/>
      <c r="N26" s="67"/>
      <c r="Q26" s="17"/>
      <c r="R26" s="17"/>
      <c r="S26" s="17"/>
      <c r="T26" s="17"/>
      <c r="U26" s="17"/>
      <c r="V26" s="17"/>
      <c r="W26" s="17"/>
    </row>
    <row r="27" spans="1:35" x14ac:dyDescent="0.2">
      <c r="I27" s="17"/>
      <c r="K27" s="67"/>
      <c r="M27" s="67"/>
      <c r="N27" s="67"/>
      <c r="Q27" s="17"/>
      <c r="R27" s="17"/>
      <c r="S27" s="17"/>
      <c r="T27" s="17"/>
      <c r="U27" s="17"/>
      <c r="V27" s="17"/>
      <c r="W27" s="17"/>
    </row>
    <row r="28" spans="1:35" x14ac:dyDescent="0.2">
      <c r="I28" s="17"/>
      <c r="K28" s="67"/>
      <c r="M28" s="67"/>
      <c r="N28" s="67"/>
      <c r="Q28" s="17"/>
      <c r="R28" s="17"/>
      <c r="S28" s="17"/>
      <c r="T28" s="17"/>
      <c r="U28" s="17"/>
      <c r="V28" s="17"/>
      <c r="W28" s="17"/>
    </row>
    <row r="29" spans="1:35" x14ac:dyDescent="0.2">
      <c r="I29" s="17"/>
      <c r="K29" s="67"/>
      <c r="M29" s="67"/>
      <c r="N29" s="67"/>
      <c r="Q29" s="17"/>
      <c r="R29" s="17"/>
      <c r="S29" s="17"/>
      <c r="T29" s="17"/>
      <c r="U29" s="17"/>
      <c r="V29" s="17"/>
      <c r="W29" s="17"/>
    </row>
    <row r="30" spans="1:35" x14ac:dyDescent="0.2">
      <c r="I30" s="17"/>
      <c r="K30" s="67"/>
      <c r="M30" s="67"/>
      <c r="N30" s="67"/>
      <c r="Q30" s="17"/>
      <c r="R30" s="17"/>
      <c r="S30" s="17"/>
      <c r="T30" s="17"/>
      <c r="U30" s="17"/>
      <c r="V30" s="17"/>
      <c r="W30" s="17"/>
    </row>
    <row r="31" spans="1:35" x14ac:dyDescent="0.2">
      <c r="I31" s="17"/>
      <c r="K31" s="67"/>
      <c r="M31" s="67"/>
      <c r="N31" s="67"/>
      <c r="Q31" s="17"/>
      <c r="R31" s="17"/>
      <c r="S31" s="17"/>
      <c r="T31" s="17"/>
      <c r="U31" s="17"/>
      <c r="V31" s="17"/>
      <c r="W31" s="17"/>
    </row>
    <row r="32" spans="1:35" x14ac:dyDescent="0.2">
      <c r="I32" s="17"/>
      <c r="K32" s="67"/>
      <c r="M32" s="67"/>
      <c r="N32" s="67"/>
      <c r="Q32" s="17"/>
      <c r="R32" s="17"/>
      <c r="S32" s="17"/>
      <c r="T32" s="17"/>
      <c r="U32" s="17"/>
      <c r="V32" s="17"/>
      <c r="W32" s="17"/>
    </row>
    <row r="33" spans="9:23" x14ac:dyDescent="0.2">
      <c r="I33" s="17"/>
      <c r="K33" s="67"/>
      <c r="M33" s="67"/>
      <c r="N33" s="67"/>
      <c r="Q33" s="17"/>
      <c r="R33" s="17"/>
      <c r="S33" s="17"/>
      <c r="T33" s="17"/>
      <c r="U33" s="17"/>
      <c r="V33" s="17"/>
      <c r="W33" s="17"/>
    </row>
    <row r="34" spans="9:23" x14ac:dyDescent="0.2">
      <c r="I34" s="17"/>
      <c r="K34" s="67"/>
      <c r="M34" s="67"/>
      <c r="N34" s="67"/>
      <c r="Q34" s="17"/>
      <c r="R34" s="17"/>
      <c r="S34" s="17"/>
      <c r="T34" s="17"/>
      <c r="U34" s="17"/>
      <c r="V34" s="17"/>
      <c r="W34" s="17"/>
    </row>
    <row r="35" spans="9:23" x14ac:dyDescent="0.2">
      <c r="I35" s="17"/>
      <c r="K35" s="67"/>
      <c r="M35" s="67"/>
      <c r="N35" s="67"/>
      <c r="Q35" s="17"/>
      <c r="R35" s="17"/>
      <c r="S35" s="17"/>
      <c r="T35" s="17"/>
      <c r="U35" s="17"/>
      <c r="V35" s="17"/>
      <c r="W35" s="17"/>
    </row>
    <row r="36" spans="9:23" x14ac:dyDescent="0.2">
      <c r="I36" s="22"/>
      <c r="K36" s="17"/>
      <c r="M36" s="17"/>
      <c r="N36" s="17"/>
      <c r="Q36" s="67"/>
      <c r="R36" s="67"/>
      <c r="S36" s="21"/>
      <c r="T36" s="17"/>
      <c r="U36" s="17"/>
      <c r="V36" s="17"/>
      <c r="W36" s="17"/>
    </row>
    <row r="37" spans="9:23" x14ac:dyDescent="0.2">
      <c r="I37" s="22"/>
      <c r="K37" s="17"/>
      <c r="M37" s="17"/>
      <c r="N37" s="17"/>
      <c r="Q37" s="67"/>
      <c r="R37" s="67"/>
      <c r="S37" s="21"/>
      <c r="T37" s="17"/>
      <c r="U37" s="17"/>
      <c r="V37" s="17"/>
      <c r="W37" s="17"/>
    </row>
    <row r="38" spans="9:23" x14ac:dyDescent="0.2">
      <c r="I38" s="22"/>
      <c r="K38" s="17"/>
      <c r="M38" s="17"/>
      <c r="N38" s="17"/>
      <c r="Q38" s="67"/>
      <c r="R38" s="67"/>
      <c r="S38" s="21"/>
      <c r="T38" s="17"/>
      <c r="U38" s="17"/>
      <c r="V38" s="17"/>
      <c r="W38" s="17"/>
    </row>
    <row r="39" spans="9:23" x14ac:dyDescent="0.2">
      <c r="I39" s="22"/>
      <c r="K39" s="17"/>
      <c r="M39" s="17"/>
      <c r="N39" s="17"/>
      <c r="Q39" s="67"/>
      <c r="R39" s="67"/>
      <c r="S39" s="21"/>
      <c r="T39" s="17"/>
      <c r="U39" s="17"/>
      <c r="V39" s="17"/>
      <c r="W39" s="17"/>
    </row>
    <row r="40" spans="9:23" x14ac:dyDescent="0.2">
      <c r="I40" s="22"/>
      <c r="K40" s="17"/>
      <c r="M40" s="17"/>
      <c r="N40" s="17"/>
      <c r="Q40" s="67"/>
      <c r="R40" s="67"/>
      <c r="S40" s="21"/>
      <c r="T40" s="17"/>
      <c r="U40" s="17"/>
      <c r="V40" s="17"/>
      <c r="W40" s="17"/>
    </row>
    <row r="41" spans="9:23" x14ac:dyDescent="0.2">
      <c r="I41" s="22"/>
      <c r="K41" s="17"/>
      <c r="M41" s="17"/>
      <c r="N41" s="17"/>
      <c r="Q41" s="67"/>
      <c r="R41" s="67"/>
      <c r="S41" s="21"/>
      <c r="T41" s="17"/>
      <c r="U41" s="17"/>
      <c r="V41" s="17"/>
      <c r="W41" s="17"/>
    </row>
    <row r="42" spans="9:23" x14ac:dyDescent="0.2">
      <c r="I42" s="22"/>
      <c r="K42" s="17"/>
      <c r="M42" s="17"/>
      <c r="N42" s="17"/>
      <c r="Q42" s="67"/>
      <c r="R42" s="67"/>
      <c r="S42" s="21"/>
      <c r="T42" s="17"/>
      <c r="U42" s="17"/>
      <c r="V42" s="17"/>
      <c r="W42" s="17"/>
    </row>
    <row r="43" spans="9:23" x14ac:dyDescent="0.2">
      <c r="I43" s="22"/>
      <c r="K43" s="17"/>
      <c r="M43" s="17"/>
      <c r="N43" s="17"/>
      <c r="Q43" s="67"/>
      <c r="R43" s="67"/>
      <c r="S43" s="21"/>
      <c r="T43" s="17"/>
      <c r="U43" s="17"/>
      <c r="V43" s="17"/>
      <c r="W43" s="17"/>
    </row>
    <row r="44" spans="9:23" x14ac:dyDescent="0.2">
      <c r="I44" s="22"/>
      <c r="K44" s="17"/>
      <c r="M44" s="17"/>
      <c r="N44" s="17"/>
      <c r="Q44" s="67"/>
      <c r="R44" s="67"/>
      <c r="S44" s="21"/>
      <c r="T44" s="17"/>
      <c r="U44" s="17"/>
      <c r="V44" s="17"/>
      <c r="W44" s="17"/>
    </row>
    <row r="45" spans="9:23" x14ac:dyDescent="0.2">
      <c r="I45" s="22"/>
      <c r="K45" s="17"/>
      <c r="M45" s="17"/>
      <c r="N45" s="17"/>
      <c r="Q45" s="67"/>
      <c r="R45" s="67"/>
      <c r="S45" s="21"/>
      <c r="T45" s="17"/>
      <c r="U45" s="17"/>
      <c r="V45" s="17"/>
      <c r="W45" s="17"/>
    </row>
    <row r="46" spans="9:23" x14ac:dyDescent="0.2">
      <c r="I46" s="22"/>
      <c r="K46" s="17"/>
      <c r="M46" s="17"/>
      <c r="N46" s="17"/>
      <c r="Q46" s="67"/>
      <c r="R46" s="67"/>
      <c r="S46" s="21"/>
      <c r="T46" s="17"/>
      <c r="U46" s="17"/>
      <c r="V46" s="17"/>
      <c r="W46" s="17"/>
    </row>
    <row r="47" spans="9:23" x14ac:dyDescent="0.2">
      <c r="I47" s="22"/>
      <c r="K47" s="17"/>
      <c r="M47" s="17"/>
      <c r="N47" s="17"/>
      <c r="Q47" s="17"/>
      <c r="R47" s="17"/>
      <c r="S47" s="67"/>
      <c r="T47" s="67"/>
      <c r="U47" s="21"/>
      <c r="V47" s="17"/>
      <c r="W47" s="21"/>
    </row>
    <row r="48" spans="9:23" x14ac:dyDescent="0.2">
      <c r="I48" s="22"/>
      <c r="K48" s="17"/>
      <c r="M48" s="17"/>
      <c r="N48" s="17"/>
      <c r="Q48" s="17"/>
      <c r="R48" s="17"/>
      <c r="S48" s="17"/>
      <c r="T48" s="17"/>
      <c r="U48" s="17"/>
      <c r="V48" s="17"/>
      <c r="W48" s="17"/>
    </row>
    <row r="49" spans="9:23" x14ac:dyDescent="0.2">
      <c r="I49" s="22"/>
      <c r="K49" s="17"/>
      <c r="M49" s="17"/>
      <c r="N49" s="17"/>
      <c r="Q49" s="17"/>
      <c r="R49" s="17"/>
      <c r="S49" s="17"/>
      <c r="T49" s="17"/>
      <c r="U49" s="17"/>
      <c r="V49" s="17"/>
      <c r="W49" s="17"/>
    </row>
    <row r="50" spans="9:23" x14ac:dyDescent="0.2">
      <c r="I50" s="22"/>
      <c r="K50" s="17"/>
      <c r="M50" s="17"/>
      <c r="N50" s="17"/>
      <c r="Q50" s="17"/>
      <c r="R50" s="17"/>
      <c r="S50" s="17"/>
      <c r="T50" s="17"/>
      <c r="U50" s="17"/>
      <c r="V50" s="17"/>
      <c r="W50" s="17"/>
    </row>
    <row r="51" spans="9:23" x14ac:dyDescent="0.2">
      <c r="I51" s="22"/>
      <c r="K51" s="17"/>
      <c r="M51" s="17"/>
      <c r="N51" s="17"/>
      <c r="Q51" s="17"/>
      <c r="R51" s="17"/>
      <c r="S51" s="17"/>
      <c r="T51" s="17"/>
      <c r="U51" s="17"/>
      <c r="V51" s="17"/>
      <c r="W51" s="17"/>
    </row>
    <row r="52" spans="9:23" x14ac:dyDescent="0.2">
      <c r="I52" s="22"/>
      <c r="K52" s="17"/>
      <c r="M52" s="17"/>
      <c r="N52" s="17"/>
      <c r="Q52" s="17"/>
      <c r="R52" s="17"/>
      <c r="S52" s="17"/>
      <c r="T52" s="17"/>
      <c r="U52" s="17"/>
      <c r="V52" s="17"/>
      <c r="W52" s="17"/>
    </row>
    <row r="53" spans="9:23" x14ac:dyDescent="0.2">
      <c r="I53" s="22"/>
      <c r="K53" s="17"/>
      <c r="M53" s="17"/>
      <c r="N53" s="17"/>
      <c r="Q53" s="17"/>
      <c r="R53" s="17"/>
      <c r="S53" s="17"/>
      <c r="T53" s="17"/>
      <c r="U53" s="17"/>
      <c r="V53" s="17"/>
      <c r="W53" s="17"/>
    </row>
    <row r="54" spans="9:23" x14ac:dyDescent="0.2">
      <c r="I54" s="22"/>
      <c r="K54" s="17"/>
      <c r="M54" s="17"/>
      <c r="N54" s="17"/>
      <c r="Q54" s="17"/>
      <c r="R54" s="17"/>
      <c r="S54" s="17"/>
      <c r="T54" s="17"/>
      <c r="U54" s="17"/>
      <c r="V54" s="17"/>
      <c r="W54" s="17"/>
    </row>
    <row r="55" spans="9:23" x14ac:dyDescent="0.2">
      <c r="I55" s="22"/>
      <c r="K55" s="17"/>
      <c r="M55" s="17"/>
      <c r="N55" s="17"/>
      <c r="Q55" s="17"/>
      <c r="R55" s="17"/>
      <c r="S55" s="17"/>
      <c r="T55" s="17"/>
      <c r="U55" s="17"/>
      <c r="V55" s="17"/>
      <c r="W55" s="17"/>
    </row>
    <row r="56" spans="9:23" x14ac:dyDescent="0.2">
      <c r="I56" s="22"/>
      <c r="K56" s="17"/>
      <c r="M56" s="17"/>
      <c r="N56" s="17"/>
      <c r="Q56" s="17"/>
      <c r="R56" s="17"/>
      <c r="S56" s="17"/>
      <c r="T56" s="17"/>
      <c r="U56" s="17"/>
      <c r="V56" s="17"/>
      <c r="W56" s="17"/>
    </row>
    <row r="57" spans="9:23" x14ac:dyDescent="0.2">
      <c r="I57" s="22"/>
      <c r="K57" s="17"/>
      <c r="M57" s="17"/>
      <c r="N57" s="17"/>
      <c r="Q57" s="17"/>
      <c r="R57" s="17"/>
      <c r="S57" s="17"/>
      <c r="T57" s="17"/>
      <c r="U57" s="17"/>
      <c r="V57" s="17"/>
      <c r="W57" s="17"/>
    </row>
    <row r="58" spans="9:23" x14ac:dyDescent="0.2">
      <c r="I58" s="22"/>
      <c r="K58" s="17"/>
      <c r="M58" s="17"/>
      <c r="N58" s="17"/>
      <c r="Q58" s="17"/>
      <c r="R58" s="17"/>
      <c r="S58" s="17"/>
      <c r="T58" s="17"/>
      <c r="U58" s="17"/>
      <c r="V58" s="17"/>
      <c r="W58" s="17"/>
    </row>
    <row r="59" spans="9:23" x14ac:dyDescent="0.2">
      <c r="I59" s="22"/>
      <c r="K59" s="17"/>
      <c r="M59" s="17"/>
      <c r="N59" s="17"/>
      <c r="Q59" s="17"/>
      <c r="R59" s="17"/>
      <c r="S59" s="17"/>
      <c r="T59" s="17"/>
      <c r="U59" s="17"/>
      <c r="V59" s="17"/>
      <c r="W59" s="17"/>
    </row>
    <row r="60" spans="9:23" x14ac:dyDescent="0.2">
      <c r="I60" s="22"/>
      <c r="K60" s="17"/>
      <c r="M60" s="17"/>
      <c r="N60" s="17"/>
      <c r="Q60" s="17"/>
      <c r="R60" s="17"/>
      <c r="S60" s="17"/>
      <c r="T60" s="17"/>
      <c r="U60" s="17"/>
      <c r="V60" s="17"/>
      <c r="W60" s="17"/>
    </row>
    <row r="61" spans="9:23" x14ac:dyDescent="0.2">
      <c r="K61" s="17"/>
      <c r="M61" s="17"/>
      <c r="N61" s="17"/>
      <c r="Q61" s="17"/>
      <c r="R61" s="17"/>
      <c r="S61" s="17"/>
      <c r="T61" s="17"/>
      <c r="U61" s="17"/>
      <c r="V61" s="17"/>
      <c r="W61" s="17"/>
    </row>
    <row r="62" spans="9:23" x14ac:dyDescent="0.2">
      <c r="K62" s="17"/>
      <c r="M62" s="17"/>
      <c r="N62" s="17"/>
      <c r="Q62" s="17"/>
      <c r="R62" s="17"/>
      <c r="S62" s="17"/>
      <c r="T62" s="17"/>
      <c r="U62" s="17"/>
      <c r="V62" s="17"/>
      <c r="W62" s="17"/>
    </row>
    <row r="63" spans="9:23" x14ac:dyDescent="0.2">
      <c r="K63" s="17"/>
      <c r="M63" s="17"/>
      <c r="N63" s="17"/>
      <c r="Q63" s="17"/>
      <c r="R63" s="17"/>
      <c r="S63" s="17"/>
      <c r="T63" s="17"/>
      <c r="U63" s="17"/>
      <c r="V63" s="17"/>
      <c r="W63" s="17"/>
    </row>
    <row r="64" spans="9:23" x14ac:dyDescent="0.2">
      <c r="K64" s="17"/>
      <c r="M64" s="17"/>
      <c r="N64" s="17"/>
      <c r="Q64" s="17"/>
      <c r="R64" s="17"/>
      <c r="S64" s="17"/>
      <c r="T64" s="17"/>
      <c r="U64" s="17"/>
      <c r="V64" s="17"/>
      <c r="W64" s="17"/>
    </row>
    <row r="65" spans="11:23" x14ac:dyDescent="0.2">
      <c r="K65" s="17"/>
      <c r="M65" s="17"/>
      <c r="N65" s="17"/>
      <c r="Q65" s="17"/>
      <c r="R65" s="17"/>
      <c r="S65" s="17"/>
      <c r="T65" s="17"/>
      <c r="U65" s="17"/>
      <c r="V65" s="17"/>
      <c r="W65" s="17"/>
    </row>
    <row r="66" spans="11:23" x14ac:dyDescent="0.2">
      <c r="K66" s="17"/>
      <c r="M66" s="17"/>
      <c r="N66" s="17"/>
      <c r="Q66" s="17"/>
      <c r="R66" s="17"/>
      <c r="S66" s="17"/>
      <c r="T66" s="17"/>
      <c r="U66" s="17"/>
      <c r="V66" s="17"/>
      <c r="W66" s="17"/>
    </row>
    <row r="67" spans="11:23" x14ac:dyDescent="0.2">
      <c r="K67" s="17"/>
      <c r="M67" s="17"/>
      <c r="N67" s="17"/>
      <c r="Q67" s="17"/>
      <c r="R67" s="17"/>
      <c r="S67" s="17"/>
      <c r="T67" s="17"/>
      <c r="U67" s="17"/>
      <c r="V67" s="17"/>
      <c r="W67" s="17"/>
    </row>
    <row r="68" spans="11:23" x14ac:dyDescent="0.2">
      <c r="K68" s="17"/>
      <c r="M68" s="17"/>
      <c r="N68" s="17"/>
      <c r="Q68" s="17"/>
      <c r="R68" s="17"/>
      <c r="S68" s="17"/>
      <c r="T68" s="17"/>
      <c r="U68" s="17"/>
      <c r="V68" s="17"/>
      <c r="W68" s="17"/>
    </row>
    <row r="69" spans="11:23" x14ac:dyDescent="0.2">
      <c r="K69" s="17"/>
      <c r="M69" s="17"/>
      <c r="N69" s="17"/>
      <c r="Q69" s="17"/>
      <c r="R69" s="17"/>
      <c r="S69" s="17"/>
      <c r="T69" s="17"/>
      <c r="U69" s="17"/>
      <c r="V69" s="17"/>
      <c r="W69" s="17"/>
    </row>
    <row r="70" spans="11:23" x14ac:dyDescent="0.2">
      <c r="K70" s="17"/>
      <c r="M70" s="17"/>
      <c r="N70" s="17"/>
      <c r="Q70" s="17"/>
      <c r="R70" s="17"/>
      <c r="S70" s="17"/>
      <c r="T70" s="17"/>
      <c r="U70" s="17"/>
      <c r="V70" s="17"/>
      <c r="W70" s="17"/>
    </row>
    <row r="71" spans="11:23" x14ac:dyDescent="0.2">
      <c r="K71" s="17"/>
      <c r="M71" s="17"/>
      <c r="N71" s="17"/>
      <c r="Q71" s="17"/>
      <c r="R71" s="17"/>
      <c r="S71" s="17"/>
      <c r="T71" s="17"/>
      <c r="U71" s="17"/>
      <c r="V71" s="17"/>
      <c r="W71" s="17"/>
    </row>
    <row r="72" spans="11:23" x14ac:dyDescent="0.2">
      <c r="K72" s="17"/>
      <c r="M72" s="17"/>
      <c r="N72" s="17"/>
      <c r="Q72" s="17"/>
      <c r="R72" s="17"/>
      <c r="S72" s="17"/>
      <c r="T72" s="17"/>
      <c r="U72" s="17"/>
      <c r="V72" s="17"/>
      <c r="W72" s="17"/>
    </row>
    <row r="73" spans="11:23" x14ac:dyDescent="0.2">
      <c r="K73" s="17"/>
      <c r="M73" s="17"/>
      <c r="N73" s="17"/>
      <c r="Q73" s="17"/>
      <c r="R73" s="17"/>
      <c r="S73" s="17"/>
      <c r="T73" s="17"/>
      <c r="U73" s="17"/>
      <c r="V73" s="17"/>
      <c r="W73" s="17"/>
    </row>
    <row r="74" spans="11:23" x14ac:dyDescent="0.2">
      <c r="K74" s="17"/>
      <c r="M74" s="17"/>
      <c r="N74" s="17"/>
      <c r="Q74" s="17"/>
      <c r="R74" s="17"/>
      <c r="S74" s="17"/>
      <c r="T74" s="17"/>
      <c r="U74" s="17"/>
      <c r="V74" s="17"/>
      <c r="W74" s="17"/>
    </row>
    <row r="75" spans="11:23" x14ac:dyDescent="0.2">
      <c r="K75" s="17"/>
      <c r="M75" s="17"/>
      <c r="N75" s="17"/>
      <c r="Q75" s="17"/>
      <c r="R75" s="17"/>
      <c r="S75" s="17"/>
      <c r="T75" s="17"/>
      <c r="U75" s="17"/>
      <c r="V75" s="17"/>
      <c r="W75" s="17"/>
    </row>
    <row r="76" spans="11:23" x14ac:dyDescent="0.2">
      <c r="K76" s="17"/>
      <c r="M76" s="17"/>
      <c r="N76" s="17"/>
      <c r="Q76" s="17"/>
      <c r="R76" s="17"/>
      <c r="S76" s="17"/>
      <c r="T76" s="17"/>
      <c r="U76" s="17"/>
      <c r="V76" s="17"/>
      <c r="W76" s="17"/>
    </row>
    <row r="77" spans="11:23" x14ac:dyDescent="0.2">
      <c r="K77" s="17"/>
      <c r="M77" s="17"/>
      <c r="N77" s="17"/>
      <c r="Q77" s="17"/>
      <c r="R77" s="17"/>
      <c r="S77" s="17"/>
      <c r="T77" s="17"/>
      <c r="U77" s="17"/>
      <c r="V77" s="17"/>
      <c r="W77" s="17"/>
    </row>
    <row r="78" spans="11:23" x14ac:dyDescent="0.2">
      <c r="K78" s="17"/>
      <c r="M78" s="17"/>
      <c r="N78" s="17"/>
      <c r="Q78" s="17"/>
      <c r="R78" s="17"/>
      <c r="S78" s="17"/>
      <c r="T78" s="17"/>
      <c r="U78" s="17"/>
      <c r="V78" s="17"/>
      <c r="W78" s="17"/>
    </row>
    <row r="79" spans="11:23" x14ac:dyDescent="0.2">
      <c r="K79" s="17"/>
      <c r="M79" s="17"/>
      <c r="N79" s="17"/>
      <c r="Q79" s="17"/>
      <c r="R79" s="17"/>
      <c r="S79" s="17"/>
      <c r="T79" s="17"/>
      <c r="U79" s="17"/>
      <c r="V79" s="17"/>
      <c r="W79" s="17"/>
    </row>
    <row r="80" spans="11:23" x14ac:dyDescent="0.2">
      <c r="K80" s="17"/>
      <c r="M80" s="17"/>
      <c r="N80" s="17"/>
      <c r="Q80" s="17"/>
      <c r="R80" s="17"/>
      <c r="S80" s="17"/>
      <c r="T80" s="17"/>
      <c r="U80" s="17"/>
      <c r="V80" s="17"/>
      <c r="W80" s="17"/>
    </row>
    <row r="81" spans="11:23" x14ac:dyDescent="0.2">
      <c r="K81" s="17"/>
      <c r="M81" s="17"/>
      <c r="N81" s="17"/>
      <c r="Q81" s="17"/>
      <c r="R81" s="17"/>
      <c r="S81" s="17"/>
      <c r="T81" s="17"/>
      <c r="U81" s="17"/>
      <c r="V81" s="17"/>
      <c r="W81" s="17"/>
    </row>
    <row r="82" spans="11:23" x14ac:dyDescent="0.2">
      <c r="K82" s="17"/>
      <c r="M82" s="17"/>
      <c r="N82" s="17"/>
      <c r="Q82" s="17"/>
      <c r="R82" s="17"/>
      <c r="S82" s="17"/>
      <c r="T82" s="17"/>
      <c r="U82" s="17"/>
      <c r="V82" s="17"/>
      <c r="W82" s="17"/>
    </row>
    <row r="83" spans="11:23" x14ac:dyDescent="0.2">
      <c r="K83" s="17"/>
      <c r="M83" s="17"/>
      <c r="N83" s="17"/>
      <c r="Q83" s="17"/>
      <c r="R83" s="17"/>
      <c r="S83" s="17"/>
      <c r="T83" s="17"/>
      <c r="U83" s="17"/>
      <c r="V83" s="17"/>
      <c r="W83" s="17"/>
    </row>
    <row r="84" spans="11:23" x14ac:dyDescent="0.2">
      <c r="K84" s="17"/>
      <c r="M84" s="17"/>
      <c r="N84" s="17"/>
      <c r="Q84" s="17"/>
      <c r="R84" s="17"/>
      <c r="S84" s="17"/>
      <c r="T84" s="17"/>
      <c r="U84" s="17"/>
      <c r="V84" s="17"/>
      <c r="W84" s="17"/>
    </row>
    <row r="85" spans="11:23" x14ac:dyDescent="0.2">
      <c r="K85" s="17"/>
      <c r="M85" s="17"/>
      <c r="N85" s="17"/>
      <c r="Q85" s="17"/>
      <c r="R85" s="17"/>
      <c r="S85" s="17"/>
      <c r="T85" s="17"/>
      <c r="U85" s="17"/>
      <c r="V85" s="17"/>
      <c r="W85" s="17"/>
    </row>
    <row r="86" spans="11:23" x14ac:dyDescent="0.2">
      <c r="K86" s="17"/>
      <c r="M86" s="17"/>
      <c r="N86" s="17"/>
      <c r="Q86" s="17"/>
      <c r="R86" s="17"/>
      <c r="S86" s="17"/>
      <c r="T86" s="17"/>
      <c r="U86" s="17"/>
      <c r="V86" s="17"/>
      <c r="W86" s="17"/>
    </row>
    <row r="87" spans="11:23" x14ac:dyDescent="0.2">
      <c r="K87" s="17"/>
      <c r="M87" s="17"/>
      <c r="N87" s="17"/>
      <c r="Q87" s="17"/>
      <c r="R87" s="17"/>
      <c r="S87" s="17"/>
      <c r="T87" s="17"/>
      <c r="U87" s="17"/>
      <c r="V87" s="17"/>
      <c r="W87" s="17"/>
    </row>
    <row r="88" spans="11:23" x14ac:dyDescent="0.2">
      <c r="K88" s="17"/>
      <c r="M88" s="17"/>
      <c r="N88" s="17"/>
      <c r="Q88" s="17"/>
      <c r="R88" s="17"/>
      <c r="S88" s="17"/>
      <c r="T88" s="17"/>
      <c r="U88" s="17"/>
      <c r="V88" s="17"/>
      <c r="W88" s="17"/>
    </row>
    <row r="89" spans="11:23" x14ac:dyDescent="0.2">
      <c r="K89" s="17"/>
      <c r="M89" s="17"/>
      <c r="N89" s="17"/>
      <c r="Q89" s="17"/>
      <c r="R89" s="17"/>
      <c r="S89" s="17"/>
      <c r="T89" s="17"/>
      <c r="U89" s="17"/>
      <c r="V89" s="17"/>
      <c r="W89" s="17"/>
    </row>
    <row r="90" spans="11:23" x14ac:dyDescent="0.2">
      <c r="K90" s="17"/>
      <c r="M90" s="17"/>
      <c r="N90" s="17"/>
      <c r="Q90" s="17"/>
      <c r="R90" s="17"/>
      <c r="S90" s="17"/>
      <c r="T90" s="17"/>
      <c r="U90" s="17"/>
      <c r="V90" s="17"/>
      <c r="W90" s="17"/>
    </row>
    <row r="91" spans="11:23" x14ac:dyDescent="0.2">
      <c r="K91" s="17"/>
      <c r="M91" s="17"/>
      <c r="N91" s="17"/>
      <c r="Q91" s="17"/>
      <c r="R91" s="17"/>
      <c r="S91" s="17"/>
      <c r="T91" s="17"/>
      <c r="U91" s="17"/>
      <c r="V91" s="17"/>
      <c r="W91" s="17"/>
    </row>
    <row r="92" spans="11:23" x14ac:dyDescent="0.2">
      <c r="K92" s="17"/>
      <c r="M92" s="17"/>
      <c r="N92" s="17"/>
      <c r="Q92" s="17"/>
      <c r="R92" s="17"/>
      <c r="S92" s="17"/>
      <c r="T92" s="17"/>
      <c r="U92" s="17"/>
      <c r="V92" s="17"/>
      <c r="W92" s="17"/>
    </row>
    <row r="93" spans="11:23" x14ac:dyDescent="0.2">
      <c r="K93" s="17"/>
      <c r="M93" s="17"/>
      <c r="N93" s="17"/>
      <c r="Q93" s="17"/>
      <c r="R93" s="17"/>
      <c r="S93" s="17"/>
      <c r="T93" s="17"/>
      <c r="U93" s="17"/>
      <c r="V93" s="17"/>
      <c r="W93" s="17"/>
    </row>
    <row r="94" spans="11:23" x14ac:dyDescent="0.2">
      <c r="K94" s="17"/>
      <c r="M94" s="17"/>
      <c r="N94" s="17"/>
      <c r="Q94" s="17"/>
      <c r="R94" s="17"/>
      <c r="S94" s="17"/>
      <c r="T94" s="17"/>
      <c r="U94" s="17"/>
      <c r="V94" s="17"/>
      <c r="W94" s="17"/>
    </row>
    <row r="95" spans="11:23" x14ac:dyDescent="0.2">
      <c r="K95" s="17"/>
      <c r="M95" s="17"/>
      <c r="N95" s="17"/>
      <c r="Q95" s="17"/>
      <c r="R95" s="17"/>
      <c r="S95" s="17"/>
      <c r="T95" s="17"/>
      <c r="U95" s="17"/>
      <c r="V95" s="17"/>
      <c r="W95" s="17"/>
    </row>
    <row r="96" spans="11:23" x14ac:dyDescent="0.2">
      <c r="K96" s="17"/>
      <c r="M96" s="17"/>
      <c r="N96" s="17"/>
      <c r="Q96" s="17"/>
      <c r="R96" s="17"/>
      <c r="S96" s="17"/>
      <c r="T96" s="17"/>
      <c r="U96" s="17"/>
      <c r="V96" s="17"/>
      <c r="W96" s="17"/>
    </row>
    <row r="97" spans="11:23" x14ac:dyDescent="0.2">
      <c r="K97" s="17"/>
      <c r="M97" s="17"/>
      <c r="N97" s="17"/>
      <c r="Q97" s="17"/>
      <c r="R97" s="17"/>
      <c r="S97" s="17"/>
      <c r="T97" s="17"/>
      <c r="U97" s="17"/>
      <c r="V97" s="17"/>
      <c r="W97" s="17"/>
    </row>
    <row r="98" spans="11:23" x14ac:dyDescent="0.2">
      <c r="K98" s="17"/>
      <c r="M98" s="17"/>
      <c r="N98" s="17"/>
      <c r="Q98" s="17"/>
      <c r="R98" s="17"/>
      <c r="S98" s="17"/>
      <c r="T98" s="17"/>
      <c r="U98" s="17"/>
      <c r="V98" s="17"/>
      <c r="W98" s="17"/>
    </row>
    <row r="99" spans="11:23" x14ac:dyDescent="0.2">
      <c r="K99" s="17"/>
      <c r="M99" s="17"/>
      <c r="N99" s="17"/>
      <c r="Q99" s="17"/>
      <c r="R99" s="17"/>
      <c r="S99" s="17"/>
      <c r="T99" s="17"/>
      <c r="U99" s="17"/>
      <c r="V99" s="17"/>
      <c r="W99" s="17"/>
    </row>
    <row r="100" spans="11:23" x14ac:dyDescent="0.2">
      <c r="K100" s="17"/>
      <c r="M100" s="17"/>
      <c r="N100" s="17"/>
      <c r="Q100" s="17"/>
      <c r="R100" s="17"/>
      <c r="S100" s="17"/>
      <c r="T100" s="17"/>
      <c r="U100" s="17"/>
      <c r="V100" s="17"/>
      <c r="W100" s="17"/>
    </row>
    <row r="101" spans="11:23" x14ac:dyDescent="0.2">
      <c r="K101" s="17"/>
      <c r="M101" s="17"/>
      <c r="N101" s="17"/>
      <c r="Q101" s="17"/>
      <c r="R101" s="17"/>
      <c r="S101" s="17"/>
      <c r="T101" s="17"/>
      <c r="U101" s="17"/>
      <c r="V101" s="17"/>
      <c r="W101" s="17"/>
    </row>
    <row r="102" spans="11:23" x14ac:dyDescent="0.2">
      <c r="K102" s="17"/>
      <c r="M102" s="17"/>
      <c r="N102" s="17"/>
      <c r="Q102" s="17"/>
      <c r="R102" s="17"/>
      <c r="S102" s="17"/>
      <c r="T102" s="17"/>
      <c r="U102" s="17"/>
      <c r="V102" s="17"/>
      <c r="W102" s="17"/>
    </row>
    <row r="103" spans="11:23" x14ac:dyDescent="0.2">
      <c r="K103" s="17"/>
      <c r="M103" s="17"/>
      <c r="N103" s="17"/>
      <c r="Q103" s="17"/>
      <c r="R103" s="17"/>
      <c r="S103" s="17"/>
      <c r="T103" s="17"/>
      <c r="U103" s="17"/>
      <c r="V103" s="17"/>
      <c r="W103" s="17"/>
    </row>
    <row r="104" spans="11:23" x14ac:dyDescent="0.2">
      <c r="K104" s="17"/>
      <c r="M104" s="17"/>
      <c r="N104" s="17"/>
      <c r="Q104" s="17"/>
      <c r="R104" s="17"/>
      <c r="S104" s="17"/>
      <c r="T104" s="17"/>
      <c r="U104" s="17"/>
      <c r="V104" s="17"/>
      <c r="W104" s="17"/>
    </row>
    <row r="105" spans="11:23" x14ac:dyDescent="0.2">
      <c r="K105" s="17"/>
      <c r="M105" s="17"/>
      <c r="N105" s="17"/>
      <c r="Q105" s="17"/>
      <c r="R105" s="17"/>
      <c r="S105" s="17"/>
      <c r="T105" s="17"/>
      <c r="U105" s="17"/>
      <c r="V105" s="17"/>
      <c r="W105" s="17"/>
    </row>
    <row r="106" spans="11:23" x14ac:dyDescent="0.2">
      <c r="K106" s="17"/>
      <c r="M106" s="17"/>
      <c r="N106" s="17"/>
      <c r="Q106" s="17"/>
      <c r="R106" s="17"/>
      <c r="S106" s="17"/>
      <c r="T106" s="17"/>
      <c r="U106" s="17"/>
      <c r="V106" s="17"/>
      <c r="W106" s="17"/>
    </row>
    <row r="107" spans="11:23" x14ac:dyDescent="0.2">
      <c r="K107" s="17"/>
      <c r="M107" s="17"/>
      <c r="N107" s="17"/>
      <c r="Q107" s="17"/>
      <c r="R107" s="17"/>
      <c r="S107" s="17"/>
      <c r="T107" s="17"/>
      <c r="U107" s="17"/>
      <c r="V107" s="17"/>
      <c r="W107" s="17"/>
    </row>
    <row r="108" spans="11:23" x14ac:dyDescent="0.2">
      <c r="K108" s="17"/>
      <c r="M108" s="17"/>
      <c r="N108" s="17"/>
      <c r="Q108" s="17"/>
      <c r="R108" s="17"/>
      <c r="S108" s="17"/>
      <c r="T108" s="17"/>
      <c r="U108" s="17"/>
      <c r="V108" s="17"/>
      <c r="W108" s="17"/>
    </row>
    <row r="109" spans="11:23" x14ac:dyDescent="0.2">
      <c r="K109" s="17"/>
      <c r="M109" s="17"/>
      <c r="N109" s="17"/>
      <c r="Q109" s="17"/>
      <c r="R109" s="17"/>
      <c r="S109" s="17"/>
      <c r="T109" s="17"/>
      <c r="U109" s="17"/>
      <c r="V109" s="17"/>
      <c r="W109" s="17"/>
    </row>
    <row r="110" spans="11:23" x14ac:dyDescent="0.2">
      <c r="K110" s="17"/>
      <c r="M110" s="17"/>
      <c r="N110" s="17"/>
      <c r="Q110" s="17"/>
      <c r="R110" s="17"/>
      <c r="S110" s="17"/>
      <c r="T110" s="17"/>
      <c r="U110" s="17"/>
      <c r="V110" s="17"/>
      <c r="W110" s="17"/>
    </row>
    <row r="111" spans="11:23" x14ac:dyDescent="0.2">
      <c r="K111" s="17"/>
      <c r="M111" s="17"/>
      <c r="N111" s="17"/>
      <c r="Q111" s="17"/>
      <c r="R111" s="17"/>
      <c r="S111" s="17"/>
      <c r="T111" s="17"/>
      <c r="U111" s="17"/>
      <c r="V111" s="17"/>
      <c r="W111" s="17"/>
    </row>
    <row r="112" spans="11:23" x14ac:dyDescent="0.2">
      <c r="K112" s="17"/>
      <c r="M112" s="17"/>
      <c r="N112" s="17"/>
      <c r="Q112" s="17"/>
      <c r="R112" s="17"/>
      <c r="S112" s="17"/>
      <c r="T112" s="17"/>
      <c r="U112" s="17"/>
      <c r="V112" s="17"/>
      <c r="W112" s="17"/>
    </row>
    <row r="113" spans="11:23" x14ac:dyDescent="0.2">
      <c r="K113" s="17"/>
      <c r="M113" s="17"/>
      <c r="N113" s="17"/>
      <c r="Q113" s="17"/>
      <c r="R113" s="17"/>
      <c r="S113" s="17"/>
      <c r="T113" s="17"/>
      <c r="U113" s="17"/>
      <c r="V113" s="17"/>
      <c r="W113" s="17"/>
    </row>
    <row r="114" spans="11:23" x14ac:dyDescent="0.2">
      <c r="K114" s="17"/>
      <c r="M114" s="17"/>
      <c r="N114" s="17"/>
      <c r="Q114" s="17"/>
      <c r="R114" s="17"/>
      <c r="S114" s="17"/>
      <c r="T114" s="17"/>
      <c r="U114" s="17"/>
      <c r="V114" s="17"/>
      <c r="W114" s="17"/>
    </row>
    <row r="115" spans="11:23" x14ac:dyDescent="0.2">
      <c r="K115" s="17"/>
      <c r="M115" s="17"/>
      <c r="N115" s="17"/>
      <c r="Q115" s="17"/>
      <c r="R115" s="17"/>
      <c r="S115" s="17"/>
      <c r="T115" s="17"/>
      <c r="U115" s="17"/>
      <c r="V115" s="17"/>
      <c r="W115" s="17"/>
    </row>
    <row r="116" spans="11:23" x14ac:dyDescent="0.2">
      <c r="K116" s="17"/>
      <c r="M116" s="17"/>
      <c r="N116" s="17"/>
      <c r="Q116" s="17"/>
      <c r="R116" s="17"/>
      <c r="S116" s="17"/>
      <c r="T116" s="17"/>
      <c r="U116" s="17"/>
      <c r="V116" s="17"/>
      <c r="W116" s="17"/>
    </row>
    <row r="117" spans="11:23" x14ac:dyDescent="0.2">
      <c r="K117" s="17"/>
      <c r="M117" s="17"/>
      <c r="N117" s="17"/>
      <c r="Q117" s="17"/>
      <c r="R117" s="17"/>
      <c r="S117" s="17"/>
      <c r="T117" s="17"/>
      <c r="U117" s="17"/>
      <c r="V117" s="17"/>
      <c r="W117" s="17"/>
    </row>
    <row r="118" spans="11:23" x14ac:dyDescent="0.2">
      <c r="K118" s="17"/>
      <c r="M118" s="17"/>
      <c r="N118" s="17"/>
      <c r="Q118" s="17"/>
      <c r="R118" s="17"/>
      <c r="S118" s="17"/>
      <c r="T118" s="17"/>
      <c r="U118" s="17"/>
      <c r="V118" s="17"/>
      <c r="W118" s="17"/>
    </row>
    <row r="119" spans="11:23" x14ac:dyDescent="0.2">
      <c r="K119" s="17"/>
      <c r="M119" s="17"/>
      <c r="N119" s="17"/>
      <c r="Q119" s="17"/>
      <c r="R119" s="17"/>
      <c r="S119" s="17"/>
      <c r="T119" s="17"/>
      <c r="U119" s="17"/>
      <c r="V119" s="17"/>
      <c r="W119" s="17"/>
    </row>
    <row r="120" spans="11:23" x14ac:dyDescent="0.2">
      <c r="K120" s="17"/>
      <c r="M120" s="17"/>
      <c r="N120" s="17"/>
      <c r="Q120" s="17"/>
      <c r="R120" s="17"/>
      <c r="S120" s="17"/>
      <c r="T120" s="17"/>
      <c r="U120" s="17"/>
      <c r="V120" s="17"/>
      <c r="W120" s="17"/>
    </row>
    <row r="121" spans="11:23" x14ac:dyDescent="0.2">
      <c r="K121" s="17"/>
      <c r="M121" s="17"/>
      <c r="N121" s="17"/>
      <c r="Q121" s="17"/>
      <c r="R121" s="17"/>
      <c r="S121" s="17"/>
      <c r="T121" s="17"/>
      <c r="U121" s="17"/>
      <c r="V121" s="17"/>
      <c r="W121" s="17"/>
    </row>
    <row r="122" spans="11:23" x14ac:dyDescent="0.2">
      <c r="K122" s="17"/>
      <c r="M122" s="17"/>
      <c r="N122" s="17"/>
      <c r="Q122" s="17"/>
      <c r="R122" s="17"/>
      <c r="S122" s="17"/>
      <c r="T122" s="17"/>
      <c r="U122" s="17"/>
      <c r="V122" s="17"/>
      <c r="W122" s="17"/>
    </row>
    <row r="123" spans="11:23" x14ac:dyDescent="0.2">
      <c r="K123" s="17"/>
      <c r="M123" s="17"/>
      <c r="N123" s="17"/>
      <c r="Q123" s="17"/>
      <c r="R123" s="17"/>
      <c r="S123" s="17"/>
      <c r="T123" s="17"/>
      <c r="U123" s="17"/>
      <c r="V123" s="17"/>
      <c r="W123" s="17"/>
    </row>
    <row r="124" spans="11:23" x14ac:dyDescent="0.2">
      <c r="K124" s="17"/>
      <c r="M124" s="17"/>
      <c r="N124" s="17"/>
      <c r="Q124" s="17"/>
      <c r="R124" s="17"/>
      <c r="S124" s="17"/>
      <c r="T124" s="17"/>
      <c r="U124" s="17"/>
      <c r="V124" s="17"/>
      <c r="W124" s="17"/>
    </row>
    <row r="125" spans="11:23" x14ac:dyDescent="0.2">
      <c r="K125" s="17"/>
      <c r="M125" s="17"/>
      <c r="N125" s="17"/>
      <c r="Q125" s="17"/>
      <c r="R125" s="17"/>
      <c r="S125" s="17"/>
      <c r="T125" s="17"/>
      <c r="U125" s="17"/>
      <c r="V125" s="17"/>
      <c r="W125" s="17"/>
    </row>
    <row r="126" spans="11:23" x14ac:dyDescent="0.2">
      <c r="K126" s="17"/>
      <c r="M126" s="17"/>
      <c r="N126" s="17"/>
      <c r="Q126" s="17"/>
      <c r="R126" s="17"/>
      <c r="S126" s="17"/>
      <c r="T126" s="17"/>
      <c r="U126" s="17"/>
      <c r="V126" s="17"/>
      <c r="W126" s="17"/>
    </row>
    <row r="127" spans="11:23" x14ac:dyDescent="0.2">
      <c r="K127" s="17"/>
      <c r="M127" s="17"/>
      <c r="N127" s="17"/>
      <c r="Q127" s="17"/>
      <c r="R127" s="17"/>
      <c r="S127" s="17"/>
      <c r="T127" s="17"/>
      <c r="U127" s="17"/>
      <c r="V127" s="17"/>
      <c r="W127" s="17"/>
    </row>
    <row r="128" spans="11:23" x14ac:dyDescent="0.2">
      <c r="K128" s="17"/>
      <c r="M128" s="17"/>
      <c r="N128" s="17"/>
      <c r="Q128" s="17"/>
      <c r="R128" s="17"/>
      <c r="S128" s="17"/>
      <c r="T128" s="17"/>
      <c r="U128" s="17"/>
      <c r="V128" s="17"/>
      <c r="W128" s="17"/>
    </row>
    <row r="129" spans="11:23" x14ac:dyDescent="0.2">
      <c r="K129" s="17"/>
      <c r="M129" s="17"/>
      <c r="N129" s="17"/>
      <c r="Q129" s="17"/>
      <c r="R129" s="17"/>
      <c r="S129" s="17"/>
      <c r="T129" s="17"/>
      <c r="U129" s="17"/>
      <c r="V129" s="17"/>
      <c r="W129" s="17"/>
    </row>
    <row r="130" spans="11:23" x14ac:dyDescent="0.2">
      <c r="K130" s="17"/>
      <c r="M130" s="17"/>
      <c r="N130" s="17"/>
      <c r="Q130" s="17"/>
      <c r="R130" s="17"/>
      <c r="S130" s="17"/>
      <c r="T130" s="17"/>
      <c r="U130" s="17"/>
      <c r="V130" s="17"/>
      <c r="W130" s="17"/>
    </row>
    <row r="131" spans="11:23" x14ac:dyDescent="0.2">
      <c r="K131" s="17"/>
      <c r="M131" s="17"/>
      <c r="N131" s="17"/>
      <c r="Q131" s="17"/>
      <c r="R131" s="17"/>
      <c r="S131" s="17"/>
      <c r="T131" s="17"/>
      <c r="U131" s="17"/>
      <c r="V131" s="17"/>
      <c r="W131" s="17"/>
    </row>
    <row r="132" spans="11:23" x14ac:dyDescent="0.2">
      <c r="K132" s="17"/>
      <c r="M132" s="17"/>
      <c r="N132" s="17"/>
      <c r="Q132" s="17"/>
      <c r="R132" s="17"/>
      <c r="S132" s="17"/>
      <c r="T132" s="17"/>
      <c r="U132" s="17"/>
      <c r="V132" s="17"/>
      <c r="W132" s="17"/>
    </row>
    <row r="133" spans="11:23" x14ac:dyDescent="0.2">
      <c r="K133" s="17"/>
      <c r="M133" s="17"/>
      <c r="N133" s="17"/>
      <c r="Q133" s="17"/>
      <c r="R133" s="17"/>
      <c r="S133" s="17"/>
      <c r="T133" s="17"/>
      <c r="U133" s="17"/>
      <c r="V133" s="17"/>
      <c r="W133" s="17"/>
    </row>
    <row r="134" spans="11:23" x14ac:dyDescent="0.2">
      <c r="K134" s="17"/>
      <c r="M134" s="17"/>
      <c r="N134" s="17"/>
      <c r="Q134" s="17"/>
      <c r="R134" s="17"/>
      <c r="S134" s="17"/>
      <c r="T134" s="17"/>
      <c r="U134" s="17"/>
      <c r="V134" s="17"/>
      <c r="W134" s="17"/>
    </row>
    <row r="135" spans="11:23" x14ac:dyDescent="0.2">
      <c r="K135" s="17"/>
      <c r="M135" s="17"/>
      <c r="N135" s="17"/>
      <c r="Q135" s="17"/>
      <c r="R135" s="17"/>
      <c r="S135" s="17"/>
      <c r="T135" s="17"/>
      <c r="U135" s="17"/>
      <c r="V135" s="17"/>
      <c r="W135" s="17"/>
    </row>
    <row r="136" spans="11:23" x14ac:dyDescent="0.2">
      <c r="K136" s="17"/>
      <c r="M136" s="17"/>
      <c r="N136" s="17"/>
      <c r="Q136" s="17"/>
      <c r="R136" s="17"/>
      <c r="S136" s="17"/>
      <c r="T136" s="17"/>
      <c r="U136" s="17"/>
      <c r="V136" s="17"/>
      <c r="W136" s="17"/>
    </row>
    <row r="137" spans="11:23" x14ac:dyDescent="0.2">
      <c r="K137" s="17"/>
      <c r="M137" s="17"/>
      <c r="N137" s="17"/>
      <c r="Q137" s="17"/>
      <c r="R137" s="17"/>
      <c r="S137" s="17"/>
      <c r="T137" s="17"/>
      <c r="U137" s="17"/>
      <c r="V137" s="17"/>
      <c r="W137" s="17"/>
    </row>
    <row r="138" spans="11:23" x14ac:dyDescent="0.2">
      <c r="K138" s="17"/>
      <c r="M138" s="17"/>
      <c r="N138" s="17"/>
      <c r="Q138" s="17"/>
      <c r="R138" s="17"/>
      <c r="S138" s="17"/>
      <c r="T138" s="17"/>
      <c r="U138" s="17"/>
      <c r="V138" s="17"/>
      <c r="W138" s="17"/>
    </row>
    <row r="139" spans="11:23" x14ac:dyDescent="0.2">
      <c r="K139" s="17"/>
      <c r="M139" s="17"/>
      <c r="N139" s="17"/>
      <c r="Q139" s="17"/>
      <c r="R139" s="17"/>
      <c r="S139" s="17"/>
      <c r="T139" s="17"/>
      <c r="U139" s="17"/>
      <c r="V139" s="17"/>
      <c r="W139" s="17"/>
    </row>
    <row r="140" spans="11:23" x14ac:dyDescent="0.2">
      <c r="K140" s="17"/>
      <c r="M140" s="17"/>
      <c r="N140" s="17"/>
      <c r="Q140" s="17"/>
      <c r="R140" s="17"/>
      <c r="S140" s="17"/>
      <c r="T140" s="17"/>
      <c r="U140" s="17"/>
      <c r="V140" s="17"/>
      <c r="W140" s="17"/>
    </row>
    <row r="141" spans="11:23" x14ac:dyDescent="0.2">
      <c r="K141" s="17"/>
      <c r="M141" s="17"/>
      <c r="N141" s="17"/>
      <c r="Q141" s="17"/>
      <c r="R141" s="17"/>
      <c r="S141" s="17"/>
      <c r="T141" s="17"/>
      <c r="U141" s="17"/>
      <c r="V141" s="17"/>
      <c r="W141" s="17"/>
    </row>
  </sheetData>
  <sortState xmlns:xlrd2="http://schemas.microsoft.com/office/spreadsheetml/2017/richdata2" ref="B3:I24">
    <sortCondition descending="1" ref="I3:I24"/>
  </sortState>
  <hyperlinks>
    <hyperlink ref="O5" r:id="rId1" display="NOBLET Erwan" xr:uid="{F8A52291-B18B-4132-BF11-C92744D92DA6}"/>
    <hyperlink ref="O16" r:id="rId2" display="OLIVIERI Bernard" xr:uid="{F1C93BBE-E67C-4F7D-A49D-C9422FA98422}"/>
    <hyperlink ref="O19" r:id="rId3" display="SAUVAN Jean-Pierre" xr:uid="{01050710-CE70-4CA1-A69D-0D2FEF9700C6}"/>
    <hyperlink ref="O7" r:id="rId4" display="NOBLET Erwan" xr:uid="{222DE030-DCB6-4514-97EC-DABA23C1E2C1}"/>
    <hyperlink ref="N1" r:id="rId5" xr:uid="{7A8311D9-3FCE-4CC1-AD58-07114023CF4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49AD8-5C66-470E-8BDE-EFDD87F4376A}">
  <dimension ref="A1:AI138"/>
  <sheetViews>
    <sheetView zoomScale="80" zoomScaleNormal="80" workbookViewId="0">
      <selection activeCell="D10" sqref="D10"/>
    </sheetView>
  </sheetViews>
  <sheetFormatPr baseColWidth="10" defaultColWidth="9.140625" defaultRowHeight="12.75" x14ac:dyDescent="0.2"/>
  <cols>
    <col min="1" max="1" width="5.5703125" style="39" customWidth="1"/>
    <col min="2" max="2" width="12.7109375" style="39" customWidth="1"/>
    <col min="3" max="3" width="20.7109375" customWidth="1"/>
    <col min="4" max="4" width="37.85546875" style="26" customWidth="1"/>
    <col min="5" max="5" width="0.85546875" customWidth="1"/>
    <col min="6" max="6" width="7.42578125" style="24" customWidth="1"/>
    <col min="7" max="7" width="6.7109375" customWidth="1"/>
    <col min="8" max="8" width="8.140625" style="1" customWidth="1"/>
    <col min="9" max="9" width="10.85546875" style="23" customWidth="1"/>
    <col min="10" max="10" width="7" customWidth="1"/>
    <col min="11" max="11" width="7.5703125" style="45" customWidth="1"/>
    <col min="12" max="12" width="1.28515625" customWidth="1"/>
    <col min="13" max="13" width="6.42578125" style="45" customWidth="1"/>
    <col min="14" max="14" width="11.5703125" style="45"/>
    <col min="15" max="15" width="32.140625" style="146" customWidth="1"/>
    <col min="16" max="16" width="41.7109375" style="132" customWidth="1"/>
    <col min="17" max="17" width="6.5703125" style="45" bestFit="1" customWidth="1"/>
    <col min="18" max="18" width="4.85546875" style="39" customWidth="1"/>
    <col min="19" max="19" width="2" style="45" customWidth="1"/>
    <col min="20" max="21" width="6.5703125" style="45" bestFit="1" customWidth="1"/>
    <col min="22" max="22" width="6" style="45" bestFit="1" customWidth="1"/>
    <col min="23" max="23" width="6.5703125" style="45" customWidth="1"/>
    <col min="24" max="24" width="8" customWidth="1"/>
    <col min="25" max="25" width="11.42578125" customWidth="1"/>
    <col min="26" max="26" width="18.140625" style="132" customWidth="1"/>
    <col min="27" max="27" width="34.28515625" style="132" bestFit="1" customWidth="1"/>
    <col min="28" max="28" width="23.140625" style="132" bestFit="1" customWidth="1"/>
    <col min="29" max="29" width="7.7109375" customWidth="1"/>
    <col min="30" max="30" width="26.5703125" customWidth="1"/>
    <col min="31" max="31" width="5.140625" bestFit="1" customWidth="1"/>
    <col min="32" max="32" width="5" bestFit="1" customWidth="1"/>
    <col min="33" max="34" width="4.85546875" bestFit="1" customWidth="1"/>
    <col min="35" max="35" width="8.140625" bestFit="1" customWidth="1"/>
  </cols>
  <sheetData>
    <row r="1" spans="1:35" ht="21" customHeight="1" x14ac:dyDescent="0.2">
      <c r="A1" s="1"/>
      <c r="B1" s="82" t="s">
        <v>858</v>
      </c>
      <c r="C1" s="17"/>
      <c r="D1" s="67"/>
      <c r="E1" s="17"/>
      <c r="J1" s="17"/>
      <c r="K1" s="24"/>
      <c r="L1" s="17"/>
      <c r="M1" s="24"/>
      <c r="N1" s="110" t="s">
        <v>1</v>
      </c>
      <c r="O1" s="82"/>
      <c r="P1" s="91"/>
      <c r="Q1" s="24"/>
      <c r="R1" s="1"/>
      <c r="S1" s="24"/>
      <c r="T1" s="24"/>
      <c r="U1" s="24"/>
      <c r="V1" s="24"/>
      <c r="W1" s="24"/>
    </row>
    <row r="2" spans="1:35" ht="43.9" customHeight="1" x14ac:dyDescent="0.2">
      <c r="A2" s="18" t="s">
        <v>11</v>
      </c>
      <c r="B2" s="18" t="s">
        <v>12</v>
      </c>
      <c r="C2" s="18" t="s">
        <v>13</v>
      </c>
      <c r="D2" s="18" t="s">
        <v>14</v>
      </c>
      <c r="E2" s="17"/>
      <c r="F2" s="18" t="s">
        <v>18</v>
      </c>
      <c r="G2" s="160" t="s">
        <v>15</v>
      </c>
      <c r="H2" s="18" t="s">
        <v>19</v>
      </c>
      <c r="I2" s="18" t="s">
        <v>218</v>
      </c>
      <c r="J2" s="17"/>
      <c r="K2" s="89" t="s">
        <v>217</v>
      </c>
      <c r="L2" s="17"/>
      <c r="M2" s="89" t="s">
        <v>3</v>
      </c>
      <c r="N2" s="89" t="s">
        <v>12</v>
      </c>
      <c r="O2" s="37" t="s">
        <v>13</v>
      </c>
      <c r="P2" s="89" t="s">
        <v>14</v>
      </c>
      <c r="Q2" s="89" t="s">
        <v>2</v>
      </c>
      <c r="R2" s="89" t="s">
        <v>56</v>
      </c>
      <c r="S2" s="90"/>
      <c r="T2" s="149" t="s">
        <v>4</v>
      </c>
      <c r="U2" s="149" t="s">
        <v>5</v>
      </c>
      <c r="V2" s="89" t="s">
        <v>6</v>
      </c>
      <c r="W2" s="123"/>
      <c r="X2" s="259" t="s">
        <v>568</v>
      </c>
      <c r="Y2" s="260" t="s">
        <v>339</v>
      </c>
      <c r="Z2" s="266" t="s">
        <v>340</v>
      </c>
      <c r="AA2" s="266" t="s">
        <v>341</v>
      </c>
      <c r="AB2" s="266" t="s">
        <v>342</v>
      </c>
      <c r="AC2" s="260" t="s">
        <v>15</v>
      </c>
      <c r="AD2" s="260" t="s">
        <v>343</v>
      </c>
      <c r="AE2" s="260" t="s">
        <v>344</v>
      </c>
      <c r="AF2" s="260">
        <v>1</v>
      </c>
      <c r="AG2" s="260">
        <v>2</v>
      </c>
      <c r="AH2" s="260">
        <v>3</v>
      </c>
      <c r="AI2" s="261" t="s">
        <v>345</v>
      </c>
    </row>
    <row r="3" spans="1:35" x14ac:dyDescent="0.2">
      <c r="A3" s="18">
        <v>1</v>
      </c>
      <c r="B3" s="54" t="s">
        <v>295</v>
      </c>
      <c r="C3" s="53" t="s">
        <v>296</v>
      </c>
      <c r="D3" s="52" t="s">
        <v>297</v>
      </c>
      <c r="F3" s="20">
        <v>12</v>
      </c>
      <c r="G3" s="161" t="s">
        <v>23</v>
      </c>
      <c r="H3" s="51">
        <v>1</v>
      </c>
      <c r="I3" s="133">
        <f t="shared" ref="I3:I35" si="0">IF(OR(H3="DSQ",H3="RAF",H3="DNC",H3="DPG"),0,IF(OR(H3="DNS",H3="DNF"),100*(($F3-$F3+1)/$F3)+50*(LOG($F3/$F3)),100*(($F3-H3+1)/$F3)+50*(LOG($F3/H3))))</f>
        <v>153.95906230238126</v>
      </c>
      <c r="K3" s="51" t="s">
        <v>244</v>
      </c>
      <c r="M3" s="106">
        <v>1</v>
      </c>
      <c r="N3" s="107" t="s">
        <v>523</v>
      </c>
      <c r="O3" s="147" t="s">
        <v>524</v>
      </c>
      <c r="P3" s="136" t="s">
        <v>820</v>
      </c>
      <c r="Q3" s="106" t="s">
        <v>244</v>
      </c>
      <c r="R3" s="108">
        <v>3</v>
      </c>
      <c r="S3" s="109"/>
      <c r="T3" s="127">
        <v>1</v>
      </c>
      <c r="U3" s="127">
        <v>1</v>
      </c>
      <c r="V3" s="107">
        <v>1</v>
      </c>
      <c r="W3" s="125"/>
      <c r="X3" s="162">
        <v>1</v>
      </c>
      <c r="Y3" s="163" t="s">
        <v>523</v>
      </c>
      <c r="Z3" s="267" t="s">
        <v>524</v>
      </c>
      <c r="AA3" s="267" t="s">
        <v>820</v>
      </c>
      <c r="AB3" s="267" t="s">
        <v>821</v>
      </c>
      <c r="AC3" s="163" t="s">
        <v>244</v>
      </c>
      <c r="AD3" s="163" t="s">
        <v>347</v>
      </c>
      <c r="AE3" s="163">
        <v>1912</v>
      </c>
      <c r="AF3" s="163">
        <v>1</v>
      </c>
      <c r="AG3" s="163">
        <v>1</v>
      </c>
      <c r="AH3" s="163">
        <v>1</v>
      </c>
      <c r="AI3" s="164">
        <v>3</v>
      </c>
    </row>
    <row r="4" spans="1:35" x14ac:dyDescent="0.2">
      <c r="A4" s="18">
        <v>2</v>
      </c>
      <c r="B4" s="54">
        <v>577</v>
      </c>
      <c r="C4" s="66" t="s">
        <v>44</v>
      </c>
      <c r="D4" s="52" t="s">
        <v>367</v>
      </c>
      <c r="F4" s="20">
        <v>10</v>
      </c>
      <c r="G4" s="161" t="s">
        <v>22</v>
      </c>
      <c r="H4" s="51">
        <v>1</v>
      </c>
      <c r="I4" s="133">
        <f t="shared" si="0"/>
        <v>150</v>
      </c>
      <c r="K4" s="51" t="s">
        <v>244</v>
      </c>
      <c r="M4" s="106">
        <v>2</v>
      </c>
      <c r="N4" s="107" t="s">
        <v>272</v>
      </c>
      <c r="O4" s="147" t="s">
        <v>273</v>
      </c>
      <c r="P4" s="136" t="s">
        <v>717</v>
      </c>
      <c r="Q4" s="106" t="s">
        <v>244</v>
      </c>
      <c r="R4" s="108">
        <v>7</v>
      </c>
      <c r="S4" s="109"/>
      <c r="T4" s="127">
        <v>2</v>
      </c>
      <c r="U4" s="127">
        <v>2</v>
      </c>
      <c r="V4" s="107">
        <v>3</v>
      </c>
      <c r="W4" s="125"/>
      <c r="X4" s="165">
        <v>2</v>
      </c>
      <c r="Y4" s="262" t="s">
        <v>272</v>
      </c>
      <c r="Z4" s="268" t="s">
        <v>273</v>
      </c>
      <c r="AA4" s="268" t="s">
        <v>717</v>
      </c>
      <c r="AB4" s="268" t="s">
        <v>346</v>
      </c>
      <c r="AC4" s="262" t="s">
        <v>244</v>
      </c>
      <c r="AD4" s="262" t="s">
        <v>347</v>
      </c>
      <c r="AE4" s="262">
        <v>1908</v>
      </c>
      <c r="AF4" s="262">
        <v>2</v>
      </c>
      <c r="AG4" s="262">
        <v>2</v>
      </c>
      <c r="AH4" s="262">
        <v>3</v>
      </c>
      <c r="AI4" s="166">
        <v>7</v>
      </c>
    </row>
    <row r="5" spans="1:35" x14ac:dyDescent="0.2">
      <c r="A5" s="18">
        <v>3</v>
      </c>
      <c r="B5" s="54" t="s">
        <v>523</v>
      </c>
      <c r="C5" s="66" t="s">
        <v>524</v>
      </c>
      <c r="D5" s="52" t="s">
        <v>820</v>
      </c>
      <c r="F5" s="20">
        <v>7</v>
      </c>
      <c r="G5" s="161" t="s">
        <v>244</v>
      </c>
      <c r="H5" s="51">
        <v>1</v>
      </c>
      <c r="I5" s="133">
        <f t="shared" si="0"/>
        <v>142.25490200071283</v>
      </c>
      <c r="K5" s="51" t="s">
        <v>22</v>
      </c>
      <c r="M5" s="106">
        <v>3</v>
      </c>
      <c r="N5" s="107">
        <v>1929</v>
      </c>
      <c r="O5" s="147" t="s">
        <v>109</v>
      </c>
      <c r="P5" s="136" t="s">
        <v>243</v>
      </c>
      <c r="Q5" s="106" t="s">
        <v>244</v>
      </c>
      <c r="R5" s="108">
        <v>10</v>
      </c>
      <c r="S5" s="109"/>
      <c r="T5" s="127">
        <v>4</v>
      </c>
      <c r="U5" s="127">
        <v>4</v>
      </c>
      <c r="V5" s="107">
        <v>2</v>
      </c>
      <c r="W5" s="125"/>
      <c r="X5" s="167">
        <v>3</v>
      </c>
      <c r="Y5" s="168">
        <v>1929</v>
      </c>
      <c r="Z5" s="269" t="s">
        <v>109</v>
      </c>
      <c r="AA5" s="269" t="s">
        <v>243</v>
      </c>
      <c r="AB5" s="269" t="s">
        <v>348</v>
      </c>
      <c r="AC5" s="168" t="s">
        <v>244</v>
      </c>
      <c r="AD5" s="168" t="s">
        <v>349</v>
      </c>
      <c r="AE5" s="168">
        <v>1929</v>
      </c>
      <c r="AF5" s="168">
        <v>4</v>
      </c>
      <c r="AG5" s="168">
        <v>4</v>
      </c>
      <c r="AH5" s="168">
        <v>2</v>
      </c>
      <c r="AI5" s="170">
        <v>10</v>
      </c>
    </row>
    <row r="6" spans="1:35" x14ac:dyDescent="0.2">
      <c r="A6" s="18">
        <v>4</v>
      </c>
      <c r="B6" s="54" t="s">
        <v>202</v>
      </c>
      <c r="C6" s="53" t="s">
        <v>203</v>
      </c>
      <c r="D6" s="52" t="s">
        <v>235</v>
      </c>
      <c r="F6" s="20">
        <v>12</v>
      </c>
      <c r="G6" s="161" t="s">
        <v>23</v>
      </c>
      <c r="H6" s="51">
        <v>2</v>
      </c>
      <c r="I6" s="133">
        <f t="shared" si="0"/>
        <v>130.57422918584882</v>
      </c>
      <c r="K6" s="51" t="s">
        <v>244</v>
      </c>
      <c r="M6" s="106">
        <v>4</v>
      </c>
      <c r="N6" s="107" t="s">
        <v>316</v>
      </c>
      <c r="O6" s="147" t="s">
        <v>318</v>
      </c>
      <c r="P6" s="136" t="s">
        <v>822</v>
      </c>
      <c r="Q6" s="106" t="s">
        <v>244</v>
      </c>
      <c r="R6" s="108">
        <v>10</v>
      </c>
      <c r="S6" s="109"/>
      <c r="T6" s="127">
        <v>3</v>
      </c>
      <c r="U6" s="127">
        <v>3</v>
      </c>
      <c r="V6" s="107">
        <v>4</v>
      </c>
      <c r="W6" s="125"/>
      <c r="X6" s="162">
        <v>4</v>
      </c>
      <c r="Y6" s="163" t="s">
        <v>316</v>
      </c>
      <c r="Z6" s="267" t="s">
        <v>318</v>
      </c>
      <c r="AA6" s="267" t="s">
        <v>822</v>
      </c>
      <c r="AB6" s="267" t="s">
        <v>320</v>
      </c>
      <c r="AC6" s="163" t="s">
        <v>244</v>
      </c>
      <c r="AD6" s="163" t="s">
        <v>347</v>
      </c>
      <c r="AE6" s="163">
        <v>1909</v>
      </c>
      <c r="AF6" s="163">
        <v>3</v>
      </c>
      <c r="AG6" s="163">
        <v>3</v>
      </c>
      <c r="AH6" s="163">
        <v>4</v>
      </c>
      <c r="AI6" s="164">
        <v>10</v>
      </c>
    </row>
    <row r="7" spans="1:35" x14ac:dyDescent="0.2">
      <c r="A7" s="18">
        <v>5</v>
      </c>
      <c r="B7" s="54" t="s">
        <v>85</v>
      </c>
      <c r="C7" s="53" t="s">
        <v>57</v>
      </c>
      <c r="D7" s="52" t="s">
        <v>227</v>
      </c>
      <c r="F7" s="20">
        <v>4</v>
      </c>
      <c r="G7" s="161" t="s">
        <v>21</v>
      </c>
      <c r="H7" s="51">
        <v>1</v>
      </c>
      <c r="I7" s="133">
        <f t="shared" si="0"/>
        <v>130.10299956639813</v>
      </c>
      <c r="K7" s="51" t="s">
        <v>22</v>
      </c>
      <c r="M7" s="106">
        <v>5</v>
      </c>
      <c r="N7" s="107">
        <v>2</v>
      </c>
      <c r="O7" s="147" t="s">
        <v>317</v>
      </c>
      <c r="P7" s="136" t="s">
        <v>247</v>
      </c>
      <c r="Q7" s="106" t="s">
        <v>244</v>
      </c>
      <c r="R7" s="108">
        <v>16</v>
      </c>
      <c r="S7" s="109"/>
      <c r="T7" s="127">
        <v>5</v>
      </c>
      <c r="U7" s="127">
        <v>5</v>
      </c>
      <c r="V7" s="107">
        <v>6</v>
      </c>
      <c r="W7" s="125"/>
      <c r="X7" s="165">
        <v>5</v>
      </c>
      <c r="Y7" s="262">
        <v>2</v>
      </c>
      <c r="Z7" s="268" t="s">
        <v>317</v>
      </c>
      <c r="AA7" s="268" t="s">
        <v>247</v>
      </c>
      <c r="AB7" s="268" t="s">
        <v>247</v>
      </c>
      <c r="AC7" s="262" t="s">
        <v>244</v>
      </c>
      <c r="AD7" s="262" t="s">
        <v>347</v>
      </c>
      <c r="AE7" s="262">
        <v>1926</v>
      </c>
      <c r="AF7" s="262">
        <v>5</v>
      </c>
      <c r="AG7" s="262">
        <v>5</v>
      </c>
      <c r="AH7" s="262">
        <v>6</v>
      </c>
      <c r="AI7" s="166">
        <v>16</v>
      </c>
    </row>
    <row r="8" spans="1:35" x14ac:dyDescent="0.2">
      <c r="A8" s="18">
        <v>6</v>
      </c>
      <c r="B8" s="54">
        <v>37</v>
      </c>
      <c r="C8" s="53" t="s">
        <v>372</v>
      </c>
      <c r="D8" s="52" t="s">
        <v>373</v>
      </c>
      <c r="F8" s="20">
        <v>10</v>
      </c>
      <c r="G8" s="161" t="s">
        <v>22</v>
      </c>
      <c r="H8" s="51">
        <v>2</v>
      </c>
      <c r="I8" s="133">
        <f t="shared" si="0"/>
        <v>124.94850021680094</v>
      </c>
      <c r="K8" s="51" t="s">
        <v>244</v>
      </c>
      <c r="M8" s="106">
        <v>6</v>
      </c>
      <c r="N8" s="107" t="s">
        <v>823</v>
      </c>
      <c r="O8" s="147" t="s">
        <v>824</v>
      </c>
      <c r="P8" s="136" t="s">
        <v>825</v>
      </c>
      <c r="Q8" s="106" t="s">
        <v>244</v>
      </c>
      <c r="R8" s="108">
        <v>17</v>
      </c>
      <c r="S8" s="109"/>
      <c r="T8" s="127">
        <v>6</v>
      </c>
      <c r="U8" s="127">
        <v>6</v>
      </c>
      <c r="V8" s="107">
        <v>5</v>
      </c>
      <c r="W8" s="125"/>
      <c r="X8" s="171">
        <v>6</v>
      </c>
      <c r="Y8" s="263" t="s">
        <v>823</v>
      </c>
      <c r="Z8" s="270" t="s">
        <v>824</v>
      </c>
      <c r="AA8" s="270" t="s">
        <v>825</v>
      </c>
      <c r="AB8" s="270" t="s">
        <v>826</v>
      </c>
      <c r="AC8" s="263" t="s">
        <v>244</v>
      </c>
      <c r="AD8" s="263" t="s">
        <v>363</v>
      </c>
      <c r="AE8" s="263">
        <v>1915</v>
      </c>
      <c r="AF8" s="263">
        <v>6</v>
      </c>
      <c r="AG8" s="263">
        <v>6</v>
      </c>
      <c r="AH8" s="263">
        <v>5</v>
      </c>
      <c r="AI8" s="172">
        <v>17</v>
      </c>
    </row>
    <row r="9" spans="1:35" x14ac:dyDescent="0.2">
      <c r="A9" s="18">
        <v>7</v>
      </c>
      <c r="B9" s="54" t="s">
        <v>299</v>
      </c>
      <c r="C9" s="66" t="s">
        <v>300</v>
      </c>
      <c r="D9" s="52" t="s">
        <v>301</v>
      </c>
      <c r="F9" s="20">
        <v>12</v>
      </c>
      <c r="G9" s="161" t="s">
        <v>23</v>
      </c>
      <c r="H9" s="51">
        <v>3</v>
      </c>
      <c r="I9" s="133">
        <f t="shared" si="0"/>
        <v>113.43633289973147</v>
      </c>
      <c r="K9" s="51" t="s">
        <v>244</v>
      </c>
      <c r="M9" s="106">
        <v>7</v>
      </c>
      <c r="N9" s="107">
        <v>2112</v>
      </c>
      <c r="O9" s="147" t="s">
        <v>110</v>
      </c>
      <c r="P9" s="136" t="s">
        <v>248</v>
      </c>
      <c r="Q9" s="106" t="s">
        <v>244</v>
      </c>
      <c r="R9" s="108">
        <v>22</v>
      </c>
      <c r="S9" s="109"/>
      <c r="T9" s="127">
        <v>7</v>
      </c>
      <c r="U9" s="127" t="s">
        <v>16</v>
      </c>
      <c r="V9" s="107">
        <v>7</v>
      </c>
      <c r="W9" s="125"/>
      <c r="X9" s="165">
        <v>7</v>
      </c>
      <c r="Y9" s="262">
        <v>2112</v>
      </c>
      <c r="Z9" s="268" t="s">
        <v>110</v>
      </c>
      <c r="AA9" s="268" t="s">
        <v>248</v>
      </c>
      <c r="AB9" s="268" t="s">
        <v>827</v>
      </c>
      <c r="AC9" s="262" t="s">
        <v>244</v>
      </c>
      <c r="AD9" s="262" t="s">
        <v>828</v>
      </c>
      <c r="AE9" s="262">
        <v>1937</v>
      </c>
      <c r="AF9" s="262">
        <v>7</v>
      </c>
      <c r="AG9" s="262" t="s">
        <v>16</v>
      </c>
      <c r="AH9" s="262">
        <v>7</v>
      </c>
      <c r="AI9" s="166">
        <v>22</v>
      </c>
    </row>
    <row r="10" spans="1:35" x14ac:dyDescent="0.2">
      <c r="A10" s="18">
        <v>8</v>
      </c>
      <c r="B10" s="54" t="s">
        <v>272</v>
      </c>
      <c r="C10" s="66" t="s">
        <v>273</v>
      </c>
      <c r="D10" s="52" t="s">
        <v>717</v>
      </c>
      <c r="F10" s="20">
        <v>7</v>
      </c>
      <c r="G10" s="161" t="s">
        <v>244</v>
      </c>
      <c r="H10" s="51">
        <v>2</v>
      </c>
      <c r="I10" s="133">
        <f t="shared" si="0"/>
        <v>112.91768793179949</v>
      </c>
      <c r="K10" s="51" t="s">
        <v>23</v>
      </c>
      <c r="M10" s="51">
        <v>1</v>
      </c>
      <c r="N10" s="54" t="s">
        <v>295</v>
      </c>
      <c r="O10" s="148" t="s">
        <v>296</v>
      </c>
      <c r="P10" s="131" t="s">
        <v>297</v>
      </c>
      <c r="Q10" s="51" t="s">
        <v>23</v>
      </c>
      <c r="R10" s="87">
        <v>4</v>
      </c>
      <c r="S10" s="93"/>
      <c r="T10" s="129">
        <v>1</v>
      </c>
      <c r="U10" s="129">
        <v>1</v>
      </c>
      <c r="V10" s="54">
        <v>2</v>
      </c>
      <c r="W10" s="125"/>
      <c r="X10" s="171">
        <v>1</v>
      </c>
      <c r="Y10" s="263" t="s">
        <v>295</v>
      </c>
      <c r="Z10" s="270" t="s">
        <v>296</v>
      </c>
      <c r="AA10" s="270" t="s">
        <v>297</v>
      </c>
      <c r="AB10" s="270" t="s">
        <v>350</v>
      </c>
      <c r="AC10" s="263" t="s">
        <v>23</v>
      </c>
      <c r="AD10" s="263" t="s">
        <v>351</v>
      </c>
      <c r="AE10" s="263">
        <v>1964</v>
      </c>
      <c r="AF10" s="263">
        <v>1</v>
      </c>
      <c r="AG10" s="263">
        <v>1</v>
      </c>
      <c r="AH10" s="263">
        <v>2</v>
      </c>
      <c r="AI10" s="172">
        <v>4</v>
      </c>
    </row>
    <row r="11" spans="1:35" x14ac:dyDescent="0.2">
      <c r="A11" s="18">
        <v>9</v>
      </c>
      <c r="B11" s="54">
        <v>222</v>
      </c>
      <c r="C11" s="53" t="s">
        <v>193</v>
      </c>
      <c r="D11" s="52" t="s">
        <v>222</v>
      </c>
      <c r="F11" s="20">
        <v>10</v>
      </c>
      <c r="G11" s="161" t="s">
        <v>22</v>
      </c>
      <c r="H11" s="51">
        <v>3</v>
      </c>
      <c r="I11" s="133">
        <f t="shared" si="0"/>
        <v>106.14393726401688</v>
      </c>
      <c r="K11" s="51" t="s">
        <v>23</v>
      </c>
      <c r="M11" s="51">
        <v>2</v>
      </c>
      <c r="N11" s="54" t="s">
        <v>202</v>
      </c>
      <c r="O11" s="148" t="s">
        <v>203</v>
      </c>
      <c r="P11" s="131" t="s">
        <v>235</v>
      </c>
      <c r="Q11" s="51" t="s">
        <v>23</v>
      </c>
      <c r="R11" s="87">
        <v>5</v>
      </c>
      <c r="S11" s="93"/>
      <c r="T11" s="129">
        <v>2</v>
      </c>
      <c r="U11" s="129">
        <v>2</v>
      </c>
      <c r="V11" s="54">
        <v>1</v>
      </c>
      <c r="W11" s="125"/>
      <c r="X11" s="165">
        <v>2</v>
      </c>
      <c r="Y11" s="262" t="s">
        <v>202</v>
      </c>
      <c r="Z11" s="268" t="s">
        <v>203</v>
      </c>
      <c r="AA11" s="268" t="s">
        <v>235</v>
      </c>
      <c r="AB11" s="268" t="s">
        <v>829</v>
      </c>
      <c r="AC11" s="262" t="s">
        <v>23</v>
      </c>
      <c r="AD11" s="262" t="s">
        <v>830</v>
      </c>
      <c r="AE11" s="262">
        <v>1966</v>
      </c>
      <c r="AF11" s="262">
        <v>2</v>
      </c>
      <c r="AG11" s="262">
        <v>2</v>
      </c>
      <c r="AH11" s="262">
        <v>1</v>
      </c>
      <c r="AI11" s="166">
        <v>5</v>
      </c>
    </row>
    <row r="12" spans="1:35" x14ac:dyDescent="0.2">
      <c r="A12" s="18">
        <v>10</v>
      </c>
      <c r="B12" s="54" t="s">
        <v>360</v>
      </c>
      <c r="C12" s="134" t="s">
        <v>792</v>
      </c>
      <c r="D12" s="52" t="s">
        <v>361</v>
      </c>
      <c r="F12" s="20">
        <v>12</v>
      </c>
      <c r="G12" s="161" t="s">
        <v>23</v>
      </c>
      <c r="H12" s="51">
        <v>4</v>
      </c>
      <c r="I12" s="133">
        <f t="shared" si="0"/>
        <v>98.85606273598313</v>
      </c>
      <c r="K12" s="51" t="s">
        <v>23</v>
      </c>
      <c r="M12" s="51">
        <v>3</v>
      </c>
      <c r="N12" s="54" t="s">
        <v>299</v>
      </c>
      <c r="O12" s="148" t="s">
        <v>300</v>
      </c>
      <c r="P12" s="131" t="s">
        <v>301</v>
      </c>
      <c r="Q12" s="51" t="s">
        <v>23</v>
      </c>
      <c r="R12" s="87">
        <v>10</v>
      </c>
      <c r="S12" s="93"/>
      <c r="T12" s="129">
        <v>4</v>
      </c>
      <c r="U12" s="129">
        <v>3</v>
      </c>
      <c r="V12" s="54">
        <v>3</v>
      </c>
      <c r="W12" s="125"/>
      <c r="X12" s="171">
        <v>3</v>
      </c>
      <c r="Y12" s="263" t="s">
        <v>299</v>
      </c>
      <c r="Z12" s="270" t="s">
        <v>300</v>
      </c>
      <c r="AA12" s="270" t="s">
        <v>301</v>
      </c>
      <c r="AB12" s="270" t="s">
        <v>791</v>
      </c>
      <c r="AC12" s="263" t="s">
        <v>23</v>
      </c>
      <c r="AD12" s="263" t="s">
        <v>352</v>
      </c>
      <c r="AE12" s="263">
        <v>1966</v>
      </c>
      <c r="AF12" s="263">
        <v>4</v>
      </c>
      <c r="AG12" s="263">
        <v>3</v>
      </c>
      <c r="AH12" s="263">
        <v>3</v>
      </c>
      <c r="AI12" s="172">
        <v>10</v>
      </c>
    </row>
    <row r="13" spans="1:35" x14ac:dyDescent="0.2">
      <c r="A13" s="18">
        <v>11</v>
      </c>
      <c r="B13" s="54" t="s">
        <v>805</v>
      </c>
      <c r="C13" s="66" t="s">
        <v>806</v>
      </c>
      <c r="D13" s="52" t="s">
        <v>852</v>
      </c>
      <c r="F13" s="20">
        <v>4</v>
      </c>
      <c r="G13" s="161" t="s">
        <v>21</v>
      </c>
      <c r="H13" s="51">
        <v>2</v>
      </c>
      <c r="I13" s="133">
        <f t="shared" si="0"/>
        <v>90.051499783199063</v>
      </c>
      <c r="K13" s="51" t="s">
        <v>23</v>
      </c>
      <c r="M13" s="51">
        <v>4</v>
      </c>
      <c r="N13" s="54" t="s">
        <v>360</v>
      </c>
      <c r="O13" s="148" t="s">
        <v>792</v>
      </c>
      <c r="P13" s="131" t="s">
        <v>361</v>
      </c>
      <c r="Q13" s="51" t="s">
        <v>23</v>
      </c>
      <c r="R13" s="87">
        <v>14</v>
      </c>
      <c r="S13" s="93"/>
      <c r="T13" s="129">
        <v>6</v>
      </c>
      <c r="U13" s="129">
        <v>4</v>
      </c>
      <c r="V13" s="54">
        <v>4</v>
      </c>
      <c r="W13" s="125"/>
      <c r="X13" s="165">
        <v>4</v>
      </c>
      <c r="Y13" s="262" t="s">
        <v>360</v>
      </c>
      <c r="Z13" s="268" t="s">
        <v>792</v>
      </c>
      <c r="AA13" s="268" t="s">
        <v>361</v>
      </c>
      <c r="AB13" s="268" t="s">
        <v>362</v>
      </c>
      <c r="AC13" s="262" t="s">
        <v>23</v>
      </c>
      <c r="AD13" s="262" t="s">
        <v>794</v>
      </c>
      <c r="AE13" s="262">
        <v>1965</v>
      </c>
      <c r="AF13" s="262">
        <v>6</v>
      </c>
      <c r="AG13" s="262">
        <v>4</v>
      </c>
      <c r="AH13" s="262">
        <v>4</v>
      </c>
      <c r="AI13" s="166">
        <v>14</v>
      </c>
    </row>
    <row r="14" spans="1:35" x14ac:dyDescent="0.2">
      <c r="A14" s="18">
        <v>12</v>
      </c>
      <c r="B14" s="54">
        <v>13</v>
      </c>
      <c r="C14" s="66" t="s">
        <v>121</v>
      </c>
      <c r="D14" s="52" t="s">
        <v>221</v>
      </c>
      <c r="F14" s="20">
        <v>10</v>
      </c>
      <c r="G14" s="161" t="s">
        <v>22</v>
      </c>
      <c r="H14" s="51">
        <v>4</v>
      </c>
      <c r="I14" s="133">
        <f t="shared" si="0"/>
        <v>89.897000433601875</v>
      </c>
      <c r="K14" s="51" t="s">
        <v>23</v>
      </c>
      <c r="M14" s="51">
        <v>5</v>
      </c>
      <c r="N14" s="54" t="s">
        <v>323</v>
      </c>
      <c r="O14" s="148" t="s">
        <v>324</v>
      </c>
      <c r="P14" s="131" t="s">
        <v>831</v>
      </c>
      <c r="Q14" s="51" t="s">
        <v>23</v>
      </c>
      <c r="R14" s="87">
        <v>18</v>
      </c>
      <c r="S14" s="93"/>
      <c r="T14" s="129">
        <v>5</v>
      </c>
      <c r="U14" s="129">
        <v>5</v>
      </c>
      <c r="V14" s="54">
        <v>8</v>
      </c>
      <c r="W14" s="125"/>
      <c r="X14" s="171">
        <v>5</v>
      </c>
      <c r="Y14" s="263" t="s">
        <v>323</v>
      </c>
      <c r="Z14" s="270" t="s">
        <v>324</v>
      </c>
      <c r="AA14" s="270" t="s">
        <v>831</v>
      </c>
      <c r="AB14" s="270" t="s">
        <v>796</v>
      </c>
      <c r="AC14" s="263" t="s">
        <v>23</v>
      </c>
      <c r="AD14" s="263" t="s">
        <v>359</v>
      </c>
      <c r="AE14" s="263">
        <v>1974</v>
      </c>
      <c r="AF14" s="263">
        <v>5</v>
      </c>
      <c r="AG14" s="263">
        <v>5</v>
      </c>
      <c r="AH14" s="263">
        <v>8</v>
      </c>
      <c r="AI14" s="172">
        <v>18</v>
      </c>
    </row>
    <row r="15" spans="1:35" x14ac:dyDescent="0.2">
      <c r="A15" s="18">
        <v>13</v>
      </c>
      <c r="B15" s="54">
        <v>1929</v>
      </c>
      <c r="C15" s="134" t="s">
        <v>109</v>
      </c>
      <c r="D15" s="52" t="s">
        <v>243</v>
      </c>
      <c r="F15" s="20">
        <v>7</v>
      </c>
      <c r="G15" s="161" t="s">
        <v>244</v>
      </c>
      <c r="H15" s="51">
        <v>3</v>
      </c>
      <c r="I15" s="133">
        <f t="shared" si="0"/>
        <v>89.827410693301147</v>
      </c>
      <c r="K15" s="51" t="s">
        <v>23</v>
      </c>
      <c r="M15" s="51">
        <v>6</v>
      </c>
      <c r="N15" s="54" t="s">
        <v>356</v>
      </c>
      <c r="O15" s="148" t="s">
        <v>302</v>
      </c>
      <c r="P15" s="131" t="s">
        <v>303</v>
      </c>
      <c r="Q15" s="51" t="s">
        <v>23</v>
      </c>
      <c r="R15" s="87">
        <v>18</v>
      </c>
      <c r="S15" s="93"/>
      <c r="T15" s="129">
        <v>7</v>
      </c>
      <c r="U15" s="129">
        <v>6</v>
      </c>
      <c r="V15" s="54">
        <v>5</v>
      </c>
      <c r="W15" s="125"/>
      <c r="X15" s="165">
        <v>6</v>
      </c>
      <c r="Y15" s="262" t="s">
        <v>356</v>
      </c>
      <c r="Z15" s="268" t="s">
        <v>302</v>
      </c>
      <c r="AA15" s="268" t="s">
        <v>303</v>
      </c>
      <c r="AB15" s="268" t="s">
        <v>303</v>
      </c>
      <c r="AC15" s="262" t="s">
        <v>23</v>
      </c>
      <c r="AD15" s="262" t="s">
        <v>351</v>
      </c>
      <c r="AE15" s="262">
        <v>1971</v>
      </c>
      <c r="AF15" s="262">
        <v>7</v>
      </c>
      <c r="AG15" s="262">
        <v>6</v>
      </c>
      <c r="AH15" s="262">
        <v>5</v>
      </c>
      <c r="AI15" s="166">
        <v>18</v>
      </c>
    </row>
    <row r="16" spans="1:35" x14ac:dyDescent="0.2">
      <c r="A16" s="18">
        <v>14</v>
      </c>
      <c r="B16" s="54" t="s">
        <v>323</v>
      </c>
      <c r="C16" s="53" t="s">
        <v>324</v>
      </c>
      <c r="D16" s="52" t="s">
        <v>831</v>
      </c>
      <c r="F16" s="20">
        <v>12</v>
      </c>
      <c r="G16" s="161" t="s">
        <v>23</v>
      </c>
      <c r="H16" s="51">
        <v>5</v>
      </c>
      <c r="I16" s="133">
        <f t="shared" si="0"/>
        <v>85.677228752246961</v>
      </c>
      <c r="K16" s="51" t="s">
        <v>23</v>
      </c>
      <c r="M16" s="51">
        <v>7</v>
      </c>
      <c r="N16" s="54" t="s">
        <v>199</v>
      </c>
      <c r="O16" s="148" t="s">
        <v>70</v>
      </c>
      <c r="P16" s="131" t="s">
        <v>232</v>
      </c>
      <c r="Q16" s="51" t="s">
        <v>23</v>
      </c>
      <c r="R16" s="87">
        <v>22</v>
      </c>
      <c r="S16" s="93"/>
      <c r="T16" s="129">
        <v>3</v>
      </c>
      <c r="U16" s="129" t="s">
        <v>458</v>
      </c>
      <c r="V16" s="54">
        <v>6</v>
      </c>
      <c r="W16" s="125"/>
      <c r="X16" s="171">
        <v>7</v>
      </c>
      <c r="Y16" s="263" t="s">
        <v>199</v>
      </c>
      <c r="Z16" s="270" t="s">
        <v>70</v>
      </c>
      <c r="AA16" s="270" t="s">
        <v>232</v>
      </c>
      <c r="AB16" s="270" t="s">
        <v>795</v>
      </c>
      <c r="AC16" s="263" t="s">
        <v>23</v>
      </c>
      <c r="AD16" s="263" t="s">
        <v>369</v>
      </c>
      <c r="AE16" s="263">
        <v>1973</v>
      </c>
      <c r="AF16" s="263">
        <v>3</v>
      </c>
      <c r="AG16" s="263" t="s">
        <v>458</v>
      </c>
      <c r="AH16" s="263">
        <v>6</v>
      </c>
      <c r="AI16" s="172">
        <v>22</v>
      </c>
    </row>
    <row r="17" spans="1:35" x14ac:dyDescent="0.2">
      <c r="A17" s="18">
        <v>15</v>
      </c>
      <c r="B17" s="54">
        <v>62</v>
      </c>
      <c r="C17" s="53" t="s">
        <v>854</v>
      </c>
      <c r="D17" s="52" t="s">
        <v>331</v>
      </c>
      <c r="F17" s="20">
        <v>10</v>
      </c>
      <c r="G17" s="161" t="s">
        <v>22</v>
      </c>
      <c r="H17" s="51">
        <v>5</v>
      </c>
      <c r="I17" s="133">
        <f t="shared" si="0"/>
        <v>75.051499783199063</v>
      </c>
      <c r="K17" s="51" t="s">
        <v>23</v>
      </c>
      <c r="M17" s="51">
        <v>8</v>
      </c>
      <c r="N17" s="54">
        <v>24446</v>
      </c>
      <c r="O17" s="148" t="s">
        <v>797</v>
      </c>
      <c r="P17" s="131" t="s">
        <v>798</v>
      </c>
      <c r="Q17" s="51" t="s">
        <v>23</v>
      </c>
      <c r="R17" s="87">
        <v>23</v>
      </c>
      <c r="S17" s="93"/>
      <c r="T17" s="129">
        <v>9</v>
      </c>
      <c r="U17" s="129">
        <v>7</v>
      </c>
      <c r="V17" s="54">
        <v>7</v>
      </c>
      <c r="W17" s="125"/>
      <c r="X17" s="165">
        <v>8</v>
      </c>
      <c r="Y17" s="262">
        <v>24446</v>
      </c>
      <c r="Z17" s="268" t="s">
        <v>797</v>
      </c>
      <c r="AA17" s="268" t="s">
        <v>798</v>
      </c>
      <c r="AB17" s="268" t="s">
        <v>327</v>
      </c>
      <c r="AC17" s="262" t="s">
        <v>23</v>
      </c>
      <c r="AD17" s="262" t="s">
        <v>364</v>
      </c>
      <c r="AE17" s="262">
        <v>1964</v>
      </c>
      <c r="AF17" s="262">
        <v>9</v>
      </c>
      <c r="AG17" s="262">
        <v>7</v>
      </c>
      <c r="AH17" s="262">
        <v>7</v>
      </c>
      <c r="AI17" s="166">
        <v>23</v>
      </c>
    </row>
    <row r="18" spans="1:35" x14ac:dyDescent="0.2">
      <c r="A18" s="18">
        <v>16</v>
      </c>
      <c r="B18" s="54" t="s">
        <v>356</v>
      </c>
      <c r="C18" s="66" t="s">
        <v>302</v>
      </c>
      <c r="D18" s="52" t="s">
        <v>303</v>
      </c>
      <c r="F18" s="20">
        <v>12</v>
      </c>
      <c r="G18" s="161" t="s">
        <v>23</v>
      </c>
      <c r="H18" s="51">
        <v>6</v>
      </c>
      <c r="I18" s="133">
        <f t="shared" si="0"/>
        <v>73.384833116532391</v>
      </c>
      <c r="K18" s="51" t="s">
        <v>23</v>
      </c>
      <c r="M18" s="51">
        <v>9</v>
      </c>
      <c r="N18" s="54" t="s">
        <v>832</v>
      </c>
      <c r="O18" s="148" t="s">
        <v>833</v>
      </c>
      <c r="P18" s="131" t="s">
        <v>834</v>
      </c>
      <c r="Q18" s="51" t="s">
        <v>23</v>
      </c>
      <c r="R18" s="87">
        <v>27</v>
      </c>
      <c r="S18" s="93"/>
      <c r="T18" s="129">
        <v>10</v>
      </c>
      <c r="U18" s="129">
        <v>8</v>
      </c>
      <c r="V18" s="54">
        <v>9</v>
      </c>
      <c r="W18" s="125"/>
      <c r="X18" s="171">
        <v>9</v>
      </c>
      <c r="Y18" s="263" t="s">
        <v>832</v>
      </c>
      <c r="Z18" s="270" t="s">
        <v>833</v>
      </c>
      <c r="AA18" s="270" t="s">
        <v>834</v>
      </c>
      <c r="AB18" s="270" t="s">
        <v>834</v>
      </c>
      <c r="AC18" s="263" t="s">
        <v>23</v>
      </c>
      <c r="AD18" s="263" t="s">
        <v>369</v>
      </c>
      <c r="AE18" s="263">
        <v>1963</v>
      </c>
      <c r="AF18" s="263">
        <v>10</v>
      </c>
      <c r="AG18" s="263">
        <v>8</v>
      </c>
      <c r="AH18" s="263">
        <v>9</v>
      </c>
      <c r="AI18" s="172">
        <v>27</v>
      </c>
    </row>
    <row r="19" spans="1:35" x14ac:dyDescent="0.2">
      <c r="A19" s="18">
        <v>17</v>
      </c>
      <c r="B19" s="54" t="s">
        <v>316</v>
      </c>
      <c r="C19" s="66" t="s">
        <v>318</v>
      </c>
      <c r="D19" s="52" t="s">
        <v>822</v>
      </c>
      <c r="F19" s="20">
        <v>7</v>
      </c>
      <c r="G19" s="161" t="s">
        <v>244</v>
      </c>
      <c r="H19" s="51">
        <v>4</v>
      </c>
      <c r="I19" s="133">
        <f t="shared" si="0"/>
        <v>69.29475957717186</v>
      </c>
      <c r="K19" s="51" t="s">
        <v>23</v>
      </c>
      <c r="M19" s="51">
        <v>10</v>
      </c>
      <c r="N19" s="54" t="s">
        <v>835</v>
      </c>
      <c r="O19" s="148" t="s">
        <v>836</v>
      </c>
      <c r="P19" s="131" t="s">
        <v>837</v>
      </c>
      <c r="Q19" s="51" t="s">
        <v>23</v>
      </c>
      <c r="R19" s="87">
        <v>27</v>
      </c>
      <c r="S19" s="93"/>
      <c r="T19" s="129">
        <v>8</v>
      </c>
      <c r="U19" s="129">
        <v>9</v>
      </c>
      <c r="V19" s="54">
        <v>10</v>
      </c>
      <c r="W19" s="125"/>
      <c r="X19" s="165">
        <v>10</v>
      </c>
      <c r="Y19" s="262" t="s">
        <v>835</v>
      </c>
      <c r="Z19" s="268" t="s">
        <v>836</v>
      </c>
      <c r="AA19" s="268" t="s">
        <v>837</v>
      </c>
      <c r="AB19" s="268" t="s">
        <v>838</v>
      </c>
      <c r="AC19" s="262" t="s">
        <v>23</v>
      </c>
      <c r="AD19" s="262" t="s">
        <v>839</v>
      </c>
      <c r="AE19" s="262">
        <v>1955</v>
      </c>
      <c r="AF19" s="262">
        <v>8</v>
      </c>
      <c r="AG19" s="262">
        <v>9</v>
      </c>
      <c r="AH19" s="262">
        <v>10</v>
      </c>
      <c r="AI19" s="166">
        <v>27</v>
      </c>
    </row>
    <row r="20" spans="1:35" x14ac:dyDescent="0.2">
      <c r="A20" s="18">
        <v>18</v>
      </c>
      <c r="B20" s="54" t="s">
        <v>199</v>
      </c>
      <c r="C20" s="44" t="s">
        <v>70</v>
      </c>
      <c r="D20" s="52" t="s">
        <v>232</v>
      </c>
      <c r="F20" s="20">
        <v>12</v>
      </c>
      <c r="G20" s="161" t="s">
        <v>23</v>
      </c>
      <c r="H20" s="51">
        <v>7</v>
      </c>
      <c r="I20" s="133">
        <f t="shared" si="0"/>
        <v>61.704160301668395</v>
      </c>
      <c r="K20" s="51" t="s">
        <v>23</v>
      </c>
      <c r="M20" s="51">
        <v>11</v>
      </c>
      <c r="N20" s="54" t="s">
        <v>840</v>
      </c>
      <c r="O20" s="148" t="s">
        <v>841</v>
      </c>
      <c r="P20" s="131" t="s">
        <v>842</v>
      </c>
      <c r="Q20" s="51" t="s">
        <v>23</v>
      </c>
      <c r="R20" s="87">
        <v>33</v>
      </c>
      <c r="S20" s="93"/>
      <c r="T20" s="129">
        <v>11</v>
      </c>
      <c r="U20" s="129">
        <v>10</v>
      </c>
      <c r="V20" s="54">
        <v>12</v>
      </c>
      <c r="W20" s="125"/>
      <c r="X20" s="171">
        <v>11</v>
      </c>
      <c r="Y20" s="263" t="s">
        <v>840</v>
      </c>
      <c r="Z20" s="270" t="s">
        <v>841</v>
      </c>
      <c r="AA20" s="270" t="s">
        <v>842</v>
      </c>
      <c r="AB20" s="270" t="s">
        <v>843</v>
      </c>
      <c r="AC20" s="263" t="s">
        <v>23</v>
      </c>
      <c r="AD20" s="263" t="s">
        <v>844</v>
      </c>
      <c r="AE20" s="263">
        <v>1960</v>
      </c>
      <c r="AF20" s="263">
        <v>11</v>
      </c>
      <c r="AG20" s="263">
        <v>10</v>
      </c>
      <c r="AH20" s="263">
        <v>12</v>
      </c>
      <c r="AI20" s="172">
        <v>33</v>
      </c>
    </row>
    <row r="21" spans="1:35" x14ac:dyDescent="0.2">
      <c r="A21" s="18">
        <v>19</v>
      </c>
      <c r="B21" s="54">
        <v>50</v>
      </c>
      <c r="C21" s="66" t="s">
        <v>855</v>
      </c>
      <c r="D21" s="52" t="s">
        <v>856</v>
      </c>
      <c r="F21" s="20">
        <v>10</v>
      </c>
      <c r="G21" s="161" t="s">
        <v>22</v>
      </c>
      <c r="H21" s="51">
        <v>6</v>
      </c>
      <c r="I21" s="133">
        <f t="shared" si="0"/>
        <v>61.092437480817821</v>
      </c>
      <c r="K21" s="51" t="s">
        <v>23</v>
      </c>
      <c r="M21" s="51">
        <v>12</v>
      </c>
      <c r="N21" s="54" t="s">
        <v>845</v>
      </c>
      <c r="O21" s="148" t="s">
        <v>846</v>
      </c>
      <c r="P21" s="131" t="s">
        <v>847</v>
      </c>
      <c r="Q21" s="51" t="s">
        <v>23</v>
      </c>
      <c r="R21" s="87">
        <v>37</v>
      </c>
      <c r="S21" s="93"/>
      <c r="T21" s="129" t="s">
        <v>850</v>
      </c>
      <c r="U21" s="129" t="s">
        <v>51</v>
      </c>
      <c r="V21" s="54">
        <v>11</v>
      </c>
      <c r="W21" s="125"/>
      <c r="X21" s="167">
        <v>12</v>
      </c>
      <c r="Y21" s="168" t="s">
        <v>845</v>
      </c>
      <c r="Z21" s="269" t="s">
        <v>846</v>
      </c>
      <c r="AA21" s="269" t="s">
        <v>847</v>
      </c>
      <c r="AB21" s="269" t="s">
        <v>848</v>
      </c>
      <c r="AC21" s="168" t="s">
        <v>23</v>
      </c>
      <c r="AD21" s="168" t="s">
        <v>849</v>
      </c>
      <c r="AE21" s="168">
        <v>1975</v>
      </c>
      <c r="AF21" s="168" t="s">
        <v>850</v>
      </c>
      <c r="AG21" s="168" t="s">
        <v>51</v>
      </c>
      <c r="AH21" s="168">
        <v>11</v>
      </c>
      <c r="AI21" s="170">
        <v>37</v>
      </c>
    </row>
    <row r="22" spans="1:35" x14ac:dyDescent="0.2">
      <c r="A22" s="18">
        <v>20</v>
      </c>
      <c r="B22" s="54" t="s">
        <v>277</v>
      </c>
      <c r="C22" s="53" t="s">
        <v>277</v>
      </c>
      <c r="D22" s="52" t="s">
        <v>326</v>
      </c>
      <c r="F22" s="20">
        <v>4</v>
      </c>
      <c r="G22" s="161" t="s">
        <v>21</v>
      </c>
      <c r="H22" s="51">
        <v>3</v>
      </c>
      <c r="I22" s="133">
        <f t="shared" si="0"/>
        <v>56.246936830414995</v>
      </c>
      <c r="K22" s="51" t="s">
        <v>21</v>
      </c>
      <c r="M22" s="106">
        <v>1</v>
      </c>
      <c r="N22" s="107" t="s">
        <v>85</v>
      </c>
      <c r="O22" s="147" t="s">
        <v>57</v>
      </c>
      <c r="P22" s="136" t="s">
        <v>227</v>
      </c>
      <c r="Q22" s="106" t="s">
        <v>21</v>
      </c>
      <c r="R22" s="108">
        <v>3</v>
      </c>
      <c r="S22" s="109"/>
      <c r="T22" s="127">
        <v>1</v>
      </c>
      <c r="U22" s="127">
        <v>1</v>
      </c>
      <c r="V22" s="107">
        <v>1</v>
      </c>
      <c r="W22" s="126"/>
      <c r="X22" s="162">
        <v>1</v>
      </c>
      <c r="Y22" s="163" t="s">
        <v>85</v>
      </c>
      <c r="Z22" s="267" t="s">
        <v>57</v>
      </c>
      <c r="AA22" s="267" t="s">
        <v>227</v>
      </c>
      <c r="AB22" s="267" t="s">
        <v>851</v>
      </c>
      <c r="AC22" s="163" t="s">
        <v>21</v>
      </c>
      <c r="AD22" s="163" t="s">
        <v>363</v>
      </c>
      <c r="AE22" s="163">
        <v>1916</v>
      </c>
      <c r="AF22" s="163">
        <v>1</v>
      </c>
      <c r="AG22" s="163">
        <v>1</v>
      </c>
      <c r="AH22" s="163">
        <v>1</v>
      </c>
      <c r="AI22" s="164">
        <v>3</v>
      </c>
    </row>
    <row r="23" spans="1:35" x14ac:dyDescent="0.2">
      <c r="A23" s="18">
        <v>21</v>
      </c>
      <c r="B23" s="54">
        <v>24446</v>
      </c>
      <c r="C23" s="66" t="s">
        <v>797</v>
      </c>
      <c r="D23" s="52" t="s">
        <v>798</v>
      </c>
      <c r="F23" s="20">
        <v>12</v>
      </c>
      <c r="G23" s="161" t="s">
        <v>23</v>
      </c>
      <c r="H23" s="51">
        <v>8</v>
      </c>
      <c r="I23" s="133">
        <f t="shared" si="0"/>
        <v>50.471229619450732</v>
      </c>
      <c r="K23" s="51" t="s">
        <v>21</v>
      </c>
      <c r="M23" s="106">
        <v>2</v>
      </c>
      <c r="N23" s="107" t="s">
        <v>805</v>
      </c>
      <c r="O23" s="147" t="s">
        <v>806</v>
      </c>
      <c r="P23" s="136" t="s">
        <v>852</v>
      </c>
      <c r="Q23" s="106" t="s">
        <v>21</v>
      </c>
      <c r="R23" s="108">
        <v>6</v>
      </c>
      <c r="S23" s="109"/>
      <c r="T23" s="127">
        <v>2</v>
      </c>
      <c r="U23" s="127">
        <v>2</v>
      </c>
      <c r="V23" s="107">
        <v>2</v>
      </c>
      <c r="W23" s="125"/>
      <c r="X23" s="165">
        <v>2</v>
      </c>
      <c r="Y23" s="262" t="s">
        <v>805</v>
      </c>
      <c r="Z23" s="268" t="s">
        <v>806</v>
      </c>
      <c r="AA23" s="268" t="s">
        <v>852</v>
      </c>
      <c r="AB23" s="268" t="s">
        <v>807</v>
      </c>
      <c r="AC23" s="262" t="s">
        <v>21</v>
      </c>
      <c r="AD23" s="262" t="s">
        <v>363</v>
      </c>
      <c r="AE23" s="262">
        <v>1916</v>
      </c>
      <c r="AF23" s="262">
        <v>2</v>
      </c>
      <c r="AG23" s="262">
        <v>2</v>
      </c>
      <c r="AH23" s="262">
        <v>2</v>
      </c>
      <c r="AI23" s="166">
        <v>6</v>
      </c>
    </row>
    <row r="24" spans="1:35" x14ac:dyDescent="0.2">
      <c r="A24" s="18">
        <v>22</v>
      </c>
      <c r="B24" s="54">
        <v>2</v>
      </c>
      <c r="C24" s="66" t="s">
        <v>317</v>
      </c>
      <c r="D24" s="52" t="s">
        <v>247</v>
      </c>
      <c r="F24" s="20">
        <v>7</v>
      </c>
      <c r="G24" s="161" t="s">
        <v>244</v>
      </c>
      <c r="H24" s="51">
        <v>5</v>
      </c>
      <c r="I24" s="133">
        <f t="shared" si="0"/>
        <v>50.163544641054756</v>
      </c>
      <c r="K24" s="51" t="s">
        <v>21</v>
      </c>
      <c r="M24" s="106">
        <v>3</v>
      </c>
      <c r="N24" s="107" t="s">
        <v>277</v>
      </c>
      <c r="O24" s="147" t="s">
        <v>277</v>
      </c>
      <c r="P24" s="136" t="s">
        <v>326</v>
      </c>
      <c r="Q24" s="106" t="s">
        <v>21</v>
      </c>
      <c r="R24" s="108">
        <v>9</v>
      </c>
      <c r="S24" s="109"/>
      <c r="T24" s="127">
        <v>3</v>
      </c>
      <c r="U24" s="127">
        <v>3</v>
      </c>
      <c r="V24" s="107">
        <v>3</v>
      </c>
      <c r="W24" s="125"/>
      <c r="X24" s="171">
        <v>3</v>
      </c>
      <c r="Y24" s="263" t="s">
        <v>277</v>
      </c>
      <c r="Z24" s="270" t="s">
        <v>277</v>
      </c>
      <c r="AA24" s="270" t="s">
        <v>326</v>
      </c>
      <c r="AB24" s="270" t="s">
        <v>853</v>
      </c>
      <c r="AC24" s="263" t="s">
        <v>21</v>
      </c>
      <c r="AD24" s="263" t="s">
        <v>366</v>
      </c>
      <c r="AE24" s="263">
        <v>1927</v>
      </c>
      <c r="AF24" s="263">
        <v>3</v>
      </c>
      <c r="AG24" s="263">
        <v>3</v>
      </c>
      <c r="AH24" s="263">
        <v>3</v>
      </c>
      <c r="AI24" s="172">
        <v>9</v>
      </c>
    </row>
    <row r="25" spans="1:35" x14ac:dyDescent="0.2">
      <c r="A25" s="18">
        <v>23</v>
      </c>
      <c r="B25" s="54">
        <v>125</v>
      </c>
      <c r="C25" s="66" t="s">
        <v>45</v>
      </c>
      <c r="D25" s="52" t="s">
        <v>258</v>
      </c>
      <c r="F25" s="20">
        <v>10</v>
      </c>
      <c r="G25" s="161" t="s">
        <v>22</v>
      </c>
      <c r="H25" s="51">
        <v>7</v>
      </c>
      <c r="I25" s="133">
        <f t="shared" si="0"/>
        <v>47.745097999287161</v>
      </c>
      <c r="K25" s="51" t="s">
        <v>21</v>
      </c>
      <c r="M25" s="106">
        <v>4</v>
      </c>
      <c r="N25" s="107" t="s">
        <v>811</v>
      </c>
      <c r="O25" s="147" t="s">
        <v>279</v>
      </c>
      <c r="P25" s="136" t="s">
        <v>280</v>
      </c>
      <c r="Q25" s="106" t="s">
        <v>21</v>
      </c>
      <c r="R25" s="108">
        <v>15</v>
      </c>
      <c r="S25" s="109"/>
      <c r="T25" s="127" t="s">
        <v>16</v>
      </c>
      <c r="U25" s="127" t="s">
        <v>16</v>
      </c>
      <c r="V25" s="107" t="s">
        <v>51</v>
      </c>
      <c r="W25" s="125"/>
      <c r="X25" s="165">
        <v>4</v>
      </c>
      <c r="Y25" s="262" t="s">
        <v>811</v>
      </c>
      <c r="Z25" s="268" t="s">
        <v>279</v>
      </c>
      <c r="AA25" s="268" t="s">
        <v>280</v>
      </c>
      <c r="AB25" s="268" t="s">
        <v>280</v>
      </c>
      <c r="AC25" s="262" t="s">
        <v>21</v>
      </c>
      <c r="AD25" s="262" t="s">
        <v>812</v>
      </c>
      <c r="AE25" s="262">
        <v>1978</v>
      </c>
      <c r="AF25" s="262" t="s">
        <v>16</v>
      </c>
      <c r="AG25" s="262" t="s">
        <v>16</v>
      </c>
      <c r="AH25" s="262" t="s">
        <v>51</v>
      </c>
      <c r="AI25" s="166">
        <v>15</v>
      </c>
    </row>
    <row r="26" spans="1:35" x14ac:dyDescent="0.2">
      <c r="A26" s="18">
        <v>24</v>
      </c>
      <c r="B26" s="54" t="s">
        <v>832</v>
      </c>
      <c r="C26" s="66" t="s">
        <v>833</v>
      </c>
      <c r="D26" s="52" t="s">
        <v>834</v>
      </c>
      <c r="F26" s="20">
        <v>12</v>
      </c>
      <c r="G26" s="161" t="s">
        <v>23</v>
      </c>
      <c r="H26" s="51">
        <v>9</v>
      </c>
      <c r="I26" s="133">
        <f t="shared" si="0"/>
        <v>39.580270163748324</v>
      </c>
      <c r="K26" s="51" t="s">
        <v>22</v>
      </c>
      <c r="M26" s="51">
        <v>1</v>
      </c>
      <c r="N26" s="54">
        <v>577</v>
      </c>
      <c r="O26" s="148" t="s">
        <v>44</v>
      </c>
      <c r="P26" s="131" t="s">
        <v>367</v>
      </c>
      <c r="Q26" s="51" t="s">
        <v>22</v>
      </c>
      <c r="R26" s="87">
        <v>3</v>
      </c>
      <c r="S26" s="93"/>
      <c r="T26" s="129">
        <v>1</v>
      </c>
      <c r="U26" s="129">
        <v>1</v>
      </c>
      <c r="V26" s="54">
        <v>1</v>
      </c>
      <c r="W26"/>
      <c r="X26" s="171">
        <v>1</v>
      </c>
      <c r="Y26" s="263">
        <v>577</v>
      </c>
      <c r="Z26" s="270" t="s">
        <v>44</v>
      </c>
      <c r="AA26" s="270" t="s">
        <v>367</v>
      </c>
      <c r="AB26" s="270" t="s">
        <v>368</v>
      </c>
      <c r="AC26" s="263" t="s">
        <v>22</v>
      </c>
      <c r="AD26" s="263" t="s">
        <v>369</v>
      </c>
      <c r="AE26" s="263">
        <v>1946</v>
      </c>
      <c r="AF26" s="263">
        <v>1</v>
      </c>
      <c r="AG26" s="263">
        <v>1</v>
      </c>
      <c r="AH26" s="263">
        <v>1</v>
      </c>
      <c r="AI26" s="172">
        <v>3</v>
      </c>
    </row>
    <row r="27" spans="1:35" x14ac:dyDescent="0.2">
      <c r="A27" s="18">
        <v>25</v>
      </c>
      <c r="B27" s="54" t="s">
        <v>378</v>
      </c>
      <c r="C27" s="66" t="s">
        <v>379</v>
      </c>
      <c r="D27" s="52" t="s">
        <v>380</v>
      </c>
      <c r="F27" s="20">
        <v>10</v>
      </c>
      <c r="G27" s="161" t="s">
        <v>22</v>
      </c>
      <c r="H27" s="51">
        <v>8</v>
      </c>
      <c r="I27" s="133">
        <f t="shared" si="0"/>
        <v>34.845500650402819</v>
      </c>
      <c r="K27" s="51" t="s">
        <v>22</v>
      </c>
      <c r="M27" s="51">
        <v>2</v>
      </c>
      <c r="N27" s="54">
        <v>37</v>
      </c>
      <c r="O27" s="148" t="s">
        <v>372</v>
      </c>
      <c r="P27" s="131" t="s">
        <v>373</v>
      </c>
      <c r="Q27" s="51" t="s">
        <v>22</v>
      </c>
      <c r="R27" s="87">
        <v>6</v>
      </c>
      <c r="S27" s="93"/>
      <c r="T27" s="129">
        <v>2</v>
      </c>
      <c r="U27" s="129">
        <v>2</v>
      </c>
      <c r="V27" s="54">
        <v>2</v>
      </c>
      <c r="W27"/>
      <c r="X27" s="165">
        <v>2</v>
      </c>
      <c r="Y27" s="262">
        <v>37</v>
      </c>
      <c r="Z27" s="268" t="s">
        <v>372</v>
      </c>
      <c r="AA27" s="268" t="s">
        <v>373</v>
      </c>
      <c r="AB27" s="268" t="s">
        <v>373</v>
      </c>
      <c r="AC27" s="262" t="s">
        <v>22</v>
      </c>
      <c r="AD27" s="262" t="s">
        <v>374</v>
      </c>
      <c r="AE27" s="262">
        <v>1937</v>
      </c>
      <c r="AF27" s="262">
        <v>2</v>
      </c>
      <c r="AG27" s="262">
        <v>2</v>
      </c>
      <c r="AH27" s="262">
        <v>2</v>
      </c>
      <c r="AI27" s="166">
        <v>6</v>
      </c>
    </row>
    <row r="28" spans="1:35" x14ac:dyDescent="0.2">
      <c r="A28" s="18">
        <v>26</v>
      </c>
      <c r="B28" s="54" t="s">
        <v>823</v>
      </c>
      <c r="C28" s="66" t="s">
        <v>824</v>
      </c>
      <c r="D28" s="52" t="s">
        <v>825</v>
      </c>
      <c r="F28" s="20">
        <v>7</v>
      </c>
      <c r="G28" s="161" t="s">
        <v>244</v>
      </c>
      <c r="H28" s="51">
        <v>6</v>
      </c>
      <c r="I28" s="133">
        <f t="shared" si="0"/>
        <v>31.91876805295923</v>
      </c>
      <c r="K28" s="51" t="s">
        <v>22</v>
      </c>
      <c r="M28" s="51">
        <v>3</v>
      </c>
      <c r="N28" s="54">
        <v>222</v>
      </c>
      <c r="O28" s="148" t="s">
        <v>193</v>
      </c>
      <c r="P28" s="131" t="s">
        <v>222</v>
      </c>
      <c r="Q28" s="51" t="s">
        <v>22</v>
      </c>
      <c r="R28" s="87">
        <v>11</v>
      </c>
      <c r="S28" s="93"/>
      <c r="T28" s="129">
        <v>5</v>
      </c>
      <c r="U28" s="129">
        <v>3</v>
      </c>
      <c r="V28" s="54">
        <v>3</v>
      </c>
      <c r="W28"/>
      <c r="X28" s="167">
        <v>3</v>
      </c>
      <c r="Y28" s="168">
        <v>222</v>
      </c>
      <c r="Z28" s="269" t="s">
        <v>193</v>
      </c>
      <c r="AA28" s="269" t="s">
        <v>222</v>
      </c>
      <c r="AB28" s="269" t="s">
        <v>813</v>
      </c>
      <c r="AC28" s="168" t="s">
        <v>22</v>
      </c>
      <c r="AD28" s="168" t="s">
        <v>814</v>
      </c>
      <c r="AE28" s="168">
        <v>1938</v>
      </c>
      <c r="AF28" s="168">
        <v>5</v>
      </c>
      <c r="AG28" s="168">
        <v>3</v>
      </c>
      <c r="AH28" s="168">
        <v>3</v>
      </c>
      <c r="AI28" s="170">
        <v>11</v>
      </c>
    </row>
    <row r="29" spans="1:35" x14ac:dyDescent="0.2">
      <c r="A29" s="18">
        <v>27</v>
      </c>
      <c r="B29" s="54" t="s">
        <v>835</v>
      </c>
      <c r="C29" s="66" t="s">
        <v>836</v>
      </c>
      <c r="D29" s="52" t="s">
        <v>837</v>
      </c>
      <c r="F29" s="20">
        <v>12</v>
      </c>
      <c r="G29" s="161" t="s">
        <v>23</v>
      </c>
      <c r="H29" s="51">
        <v>10</v>
      </c>
      <c r="I29" s="133">
        <f t="shared" si="0"/>
        <v>28.959062302381241</v>
      </c>
      <c r="K29" s="51" t="s">
        <v>22</v>
      </c>
      <c r="M29" s="51">
        <v>4</v>
      </c>
      <c r="N29" s="54">
        <v>13</v>
      </c>
      <c r="O29" s="148" t="s">
        <v>121</v>
      </c>
      <c r="P29" s="131" t="s">
        <v>221</v>
      </c>
      <c r="Q29" s="51" t="s">
        <v>22</v>
      </c>
      <c r="R29" s="87">
        <v>11</v>
      </c>
      <c r="S29" s="93"/>
      <c r="T29" s="129">
        <v>3</v>
      </c>
      <c r="U29" s="129">
        <v>4</v>
      </c>
      <c r="V29" s="54">
        <v>4</v>
      </c>
      <c r="W29"/>
      <c r="X29" s="162">
        <v>4</v>
      </c>
      <c r="Y29" s="163">
        <v>13</v>
      </c>
      <c r="Z29" s="267" t="s">
        <v>121</v>
      </c>
      <c r="AA29" s="267" t="s">
        <v>221</v>
      </c>
      <c r="AB29" s="267" t="s">
        <v>221</v>
      </c>
      <c r="AC29" s="163" t="s">
        <v>22</v>
      </c>
      <c r="AD29" s="163" t="s">
        <v>352</v>
      </c>
      <c r="AE29" s="163">
        <v>1939</v>
      </c>
      <c r="AF29" s="163">
        <v>3</v>
      </c>
      <c r="AG29" s="163">
        <v>4</v>
      </c>
      <c r="AH29" s="163">
        <v>4</v>
      </c>
      <c r="AI29" s="164">
        <v>11</v>
      </c>
    </row>
    <row r="30" spans="1:35" x14ac:dyDescent="0.2">
      <c r="A30" s="18">
        <v>28</v>
      </c>
      <c r="B30" s="54" t="s">
        <v>811</v>
      </c>
      <c r="C30" s="66" t="s">
        <v>279</v>
      </c>
      <c r="D30" s="52" t="s">
        <v>280</v>
      </c>
      <c r="F30" s="20">
        <v>4</v>
      </c>
      <c r="G30" s="161" t="s">
        <v>21</v>
      </c>
      <c r="H30" s="51">
        <v>4</v>
      </c>
      <c r="I30" s="133">
        <f t="shared" si="0"/>
        <v>25</v>
      </c>
      <c r="K30" s="51" t="s">
        <v>22</v>
      </c>
      <c r="M30" s="51">
        <v>5</v>
      </c>
      <c r="N30" s="54">
        <v>62</v>
      </c>
      <c r="O30" s="148" t="s">
        <v>854</v>
      </c>
      <c r="P30" s="131" t="s">
        <v>331</v>
      </c>
      <c r="Q30" s="51" t="s">
        <v>22</v>
      </c>
      <c r="R30" s="87">
        <v>15</v>
      </c>
      <c r="S30" s="93"/>
      <c r="T30" s="129">
        <v>4</v>
      </c>
      <c r="U30" s="129">
        <v>5</v>
      </c>
      <c r="V30" s="54">
        <v>6</v>
      </c>
      <c r="W30"/>
      <c r="X30" s="165">
        <v>5</v>
      </c>
      <c r="Y30" s="262">
        <v>62</v>
      </c>
      <c r="Z30" s="268" t="s">
        <v>854</v>
      </c>
      <c r="AA30" s="268" t="s">
        <v>331</v>
      </c>
      <c r="AB30" s="268" t="s">
        <v>375</v>
      </c>
      <c r="AC30" s="262" t="s">
        <v>22</v>
      </c>
      <c r="AD30" s="262" t="s">
        <v>369</v>
      </c>
      <c r="AE30" s="262">
        <v>1937</v>
      </c>
      <c r="AF30" s="262">
        <v>4</v>
      </c>
      <c r="AG30" s="262">
        <v>5</v>
      </c>
      <c r="AH30" s="262">
        <v>6</v>
      </c>
      <c r="AI30" s="166">
        <v>15</v>
      </c>
    </row>
    <row r="31" spans="1:35" x14ac:dyDescent="0.2">
      <c r="A31" s="18">
        <v>29</v>
      </c>
      <c r="B31" s="54" t="s">
        <v>382</v>
      </c>
      <c r="C31" s="66" t="s">
        <v>383</v>
      </c>
      <c r="D31" s="52" t="s">
        <v>384</v>
      </c>
      <c r="F31" s="20">
        <v>10</v>
      </c>
      <c r="G31" s="161" t="s">
        <v>22</v>
      </c>
      <c r="H31" s="51">
        <v>9</v>
      </c>
      <c r="I31" s="133">
        <f t="shared" si="0"/>
        <v>22.287874528033758</v>
      </c>
      <c r="K31" s="51" t="s">
        <v>22</v>
      </c>
      <c r="M31" s="51">
        <v>6</v>
      </c>
      <c r="N31" s="54">
        <v>50</v>
      </c>
      <c r="O31" s="148" t="s">
        <v>855</v>
      </c>
      <c r="P31" s="131" t="s">
        <v>856</v>
      </c>
      <c r="Q31" s="51" t="s">
        <v>22</v>
      </c>
      <c r="R31" s="87">
        <v>19</v>
      </c>
      <c r="S31" s="93"/>
      <c r="T31" s="129">
        <v>7</v>
      </c>
      <c r="U31" s="129">
        <v>7</v>
      </c>
      <c r="V31" s="54">
        <v>5</v>
      </c>
      <c r="W31"/>
      <c r="X31" s="171">
        <v>6</v>
      </c>
      <c r="Y31" s="263">
        <v>50</v>
      </c>
      <c r="Z31" s="270" t="s">
        <v>855</v>
      </c>
      <c r="AA31" s="270" t="s">
        <v>856</v>
      </c>
      <c r="AB31" s="270" t="s">
        <v>857</v>
      </c>
      <c r="AC31" s="263" t="s">
        <v>22</v>
      </c>
      <c r="AD31" s="263" t="s">
        <v>352</v>
      </c>
      <c r="AE31" s="263">
        <v>1935</v>
      </c>
      <c r="AF31" s="263">
        <v>7</v>
      </c>
      <c r="AG31" s="263">
        <v>7</v>
      </c>
      <c r="AH31" s="263">
        <v>5</v>
      </c>
      <c r="AI31" s="172">
        <v>19</v>
      </c>
    </row>
    <row r="32" spans="1:35" x14ac:dyDescent="0.2">
      <c r="A32" s="18">
        <v>30</v>
      </c>
      <c r="B32" s="54" t="s">
        <v>840</v>
      </c>
      <c r="C32" s="53" t="s">
        <v>841</v>
      </c>
      <c r="D32" s="52" t="s">
        <v>842</v>
      </c>
      <c r="F32" s="20">
        <v>12</v>
      </c>
      <c r="G32" s="161" t="s">
        <v>23</v>
      </c>
      <c r="H32" s="51">
        <v>11</v>
      </c>
      <c r="I32" s="133">
        <f t="shared" si="0"/>
        <v>18.556094711136652</v>
      </c>
      <c r="K32" s="51" t="s">
        <v>22</v>
      </c>
      <c r="M32" s="51">
        <v>7</v>
      </c>
      <c r="N32" s="54">
        <v>125</v>
      </c>
      <c r="O32" s="148" t="s">
        <v>45</v>
      </c>
      <c r="P32" s="131" t="s">
        <v>258</v>
      </c>
      <c r="Q32" s="51" t="s">
        <v>22</v>
      </c>
      <c r="R32" s="87">
        <v>19</v>
      </c>
      <c r="S32" s="93"/>
      <c r="T32" s="129">
        <v>6</v>
      </c>
      <c r="U32" s="129">
        <v>6</v>
      </c>
      <c r="V32" s="54">
        <v>7</v>
      </c>
      <c r="W32"/>
      <c r="X32" s="165">
        <v>7</v>
      </c>
      <c r="Y32" s="262">
        <v>125</v>
      </c>
      <c r="Z32" s="268" t="s">
        <v>45</v>
      </c>
      <c r="AA32" s="268" t="s">
        <v>258</v>
      </c>
      <c r="AB32" s="268" t="s">
        <v>376</v>
      </c>
      <c r="AC32" s="262" t="s">
        <v>22</v>
      </c>
      <c r="AD32" s="262" t="s">
        <v>369</v>
      </c>
      <c r="AE32" s="262">
        <v>1948</v>
      </c>
      <c r="AF32" s="262">
        <v>6</v>
      </c>
      <c r="AG32" s="262">
        <v>6</v>
      </c>
      <c r="AH32" s="262">
        <v>7</v>
      </c>
      <c r="AI32" s="166">
        <v>19</v>
      </c>
    </row>
    <row r="33" spans="1:35" x14ac:dyDescent="0.2">
      <c r="A33" s="18">
        <v>31</v>
      </c>
      <c r="B33" s="54">
        <v>2112</v>
      </c>
      <c r="C33" s="53" t="s">
        <v>110</v>
      </c>
      <c r="D33" s="52" t="s">
        <v>248</v>
      </c>
      <c r="F33" s="20">
        <v>7</v>
      </c>
      <c r="G33" s="161" t="s">
        <v>244</v>
      </c>
      <c r="H33" s="51">
        <v>7</v>
      </c>
      <c r="I33" s="133">
        <f t="shared" si="0"/>
        <v>14.285714285714285</v>
      </c>
      <c r="K33" s="51" t="s">
        <v>22</v>
      </c>
      <c r="M33" s="51">
        <v>8</v>
      </c>
      <c r="N33" s="54" t="s">
        <v>378</v>
      </c>
      <c r="O33" s="148" t="s">
        <v>379</v>
      </c>
      <c r="P33" s="131" t="s">
        <v>380</v>
      </c>
      <c r="Q33" s="51" t="s">
        <v>22</v>
      </c>
      <c r="R33" s="87">
        <v>24</v>
      </c>
      <c r="S33" s="93"/>
      <c r="T33" s="129">
        <v>8</v>
      </c>
      <c r="U33" s="129">
        <v>8</v>
      </c>
      <c r="V33" s="54">
        <v>8</v>
      </c>
      <c r="W33"/>
      <c r="X33" s="171">
        <v>8</v>
      </c>
      <c r="Y33" s="263" t="s">
        <v>378</v>
      </c>
      <c r="Z33" s="270" t="s">
        <v>379</v>
      </c>
      <c r="AA33" s="270" t="s">
        <v>380</v>
      </c>
      <c r="AB33" s="270" t="s">
        <v>380</v>
      </c>
      <c r="AC33" s="263" t="s">
        <v>22</v>
      </c>
      <c r="AD33" s="263" t="s">
        <v>381</v>
      </c>
      <c r="AE33" s="263">
        <v>1928</v>
      </c>
      <c r="AF33" s="263">
        <v>8</v>
      </c>
      <c r="AG33" s="263">
        <v>8</v>
      </c>
      <c r="AH33" s="263">
        <v>8</v>
      </c>
      <c r="AI33" s="172">
        <v>24</v>
      </c>
    </row>
    <row r="34" spans="1:35" x14ac:dyDescent="0.2">
      <c r="A34" s="18">
        <v>32</v>
      </c>
      <c r="B34" s="54" t="s">
        <v>815</v>
      </c>
      <c r="C34" s="66" t="s">
        <v>816</v>
      </c>
      <c r="D34" s="52" t="s">
        <v>817</v>
      </c>
      <c r="F34" s="20">
        <v>10</v>
      </c>
      <c r="G34" s="161" t="s">
        <v>22</v>
      </c>
      <c r="H34" s="51">
        <v>10</v>
      </c>
      <c r="I34" s="133">
        <f t="shared" si="0"/>
        <v>10</v>
      </c>
      <c r="K34" s="51" t="s">
        <v>22</v>
      </c>
      <c r="M34" s="51">
        <v>9</v>
      </c>
      <c r="N34" s="54" t="s">
        <v>382</v>
      </c>
      <c r="O34" s="148" t="s">
        <v>383</v>
      </c>
      <c r="P34" s="131" t="s">
        <v>384</v>
      </c>
      <c r="Q34" s="51" t="s">
        <v>22</v>
      </c>
      <c r="R34" s="87">
        <v>29</v>
      </c>
      <c r="S34" s="93"/>
      <c r="T34" s="129" t="s">
        <v>17</v>
      </c>
      <c r="U34" s="129">
        <v>9</v>
      </c>
      <c r="V34" s="54">
        <v>9</v>
      </c>
      <c r="W34"/>
      <c r="X34" s="165">
        <v>9</v>
      </c>
      <c r="Y34" s="262" t="s">
        <v>382</v>
      </c>
      <c r="Z34" s="268" t="s">
        <v>383</v>
      </c>
      <c r="AA34" s="268" t="s">
        <v>384</v>
      </c>
      <c r="AB34" s="268" t="s">
        <v>384</v>
      </c>
      <c r="AC34" s="262" t="s">
        <v>22</v>
      </c>
      <c r="AD34" s="262" t="s">
        <v>385</v>
      </c>
      <c r="AE34" s="262">
        <v>2010</v>
      </c>
      <c r="AF34" s="262" t="s">
        <v>17</v>
      </c>
      <c r="AG34" s="262">
        <v>9</v>
      </c>
      <c r="AH34" s="262">
        <v>9</v>
      </c>
      <c r="AI34" s="166">
        <v>29</v>
      </c>
    </row>
    <row r="35" spans="1:35" x14ac:dyDescent="0.2">
      <c r="A35" s="18">
        <v>33</v>
      </c>
      <c r="B35" s="54" t="s">
        <v>845</v>
      </c>
      <c r="C35" s="66" t="s">
        <v>846</v>
      </c>
      <c r="D35" s="52" t="s">
        <v>847</v>
      </c>
      <c r="F35" s="20">
        <v>12</v>
      </c>
      <c r="G35" s="161" t="s">
        <v>23</v>
      </c>
      <c r="H35" s="51">
        <v>12</v>
      </c>
      <c r="I35" s="133">
        <f t="shared" si="0"/>
        <v>8.3333333333333321</v>
      </c>
      <c r="K35" s="51" t="s">
        <v>22</v>
      </c>
      <c r="M35" s="51">
        <v>10</v>
      </c>
      <c r="N35" s="54" t="s">
        <v>815</v>
      </c>
      <c r="O35" s="148" t="s">
        <v>816</v>
      </c>
      <c r="P35" s="131" t="s">
        <v>817</v>
      </c>
      <c r="Q35" s="51" t="s">
        <v>22</v>
      </c>
      <c r="R35" s="87">
        <v>32</v>
      </c>
      <c r="S35" s="93"/>
      <c r="T35" s="129" t="s">
        <v>16</v>
      </c>
      <c r="U35" s="129" t="s">
        <v>16</v>
      </c>
      <c r="V35" s="54">
        <v>10</v>
      </c>
      <c r="W35"/>
      <c r="X35" s="264">
        <v>10</v>
      </c>
      <c r="Y35" s="169" t="s">
        <v>815</v>
      </c>
      <c r="Z35" s="271" t="s">
        <v>816</v>
      </c>
      <c r="AA35" s="271" t="s">
        <v>817</v>
      </c>
      <c r="AB35" s="271" t="s">
        <v>817</v>
      </c>
      <c r="AC35" s="169" t="s">
        <v>22</v>
      </c>
      <c r="AD35" s="169" t="s">
        <v>818</v>
      </c>
      <c r="AE35" s="169">
        <v>1948</v>
      </c>
      <c r="AF35" s="169" t="s">
        <v>16</v>
      </c>
      <c r="AG35" s="169" t="s">
        <v>16</v>
      </c>
      <c r="AH35" s="169">
        <v>10</v>
      </c>
      <c r="AI35" s="265">
        <v>32</v>
      </c>
    </row>
    <row r="36" spans="1:35" x14ac:dyDescent="0.2">
      <c r="I36" s="22"/>
      <c r="K36"/>
      <c r="M36"/>
      <c r="N36"/>
      <c r="Q36" s="26"/>
      <c r="R36" s="26"/>
      <c r="S36" s="44"/>
      <c r="T36"/>
      <c r="U36"/>
      <c r="V36"/>
      <c r="W36"/>
    </row>
    <row r="37" spans="1:35" x14ac:dyDescent="0.2">
      <c r="I37" s="22"/>
      <c r="K37"/>
      <c r="M37"/>
      <c r="N37"/>
      <c r="Q37" s="26"/>
      <c r="R37" s="26"/>
      <c r="S37" s="44"/>
      <c r="T37"/>
      <c r="U37"/>
      <c r="V37"/>
      <c r="W37"/>
    </row>
    <row r="38" spans="1:35" x14ac:dyDescent="0.2">
      <c r="I38" s="22"/>
      <c r="K38"/>
      <c r="M38"/>
      <c r="N38"/>
      <c r="Q38" s="26"/>
      <c r="R38" s="26"/>
      <c r="S38" s="44"/>
      <c r="T38"/>
      <c r="U38"/>
      <c r="V38"/>
      <c r="W38"/>
    </row>
    <row r="39" spans="1:35" x14ac:dyDescent="0.2">
      <c r="I39" s="22"/>
      <c r="K39"/>
      <c r="M39"/>
      <c r="N39"/>
      <c r="Q39" s="26"/>
      <c r="R39" s="26"/>
      <c r="S39" s="44"/>
      <c r="T39"/>
      <c r="U39"/>
      <c r="V39"/>
      <c r="W39"/>
    </row>
    <row r="40" spans="1:35" x14ac:dyDescent="0.2">
      <c r="I40" s="22"/>
      <c r="K40"/>
      <c r="M40"/>
      <c r="N40"/>
      <c r="Q40" s="26"/>
      <c r="R40" s="26"/>
      <c r="S40" s="44"/>
      <c r="T40"/>
      <c r="U40"/>
      <c r="V40"/>
      <c r="W40"/>
    </row>
    <row r="41" spans="1:35" x14ac:dyDescent="0.2">
      <c r="I41" s="22"/>
      <c r="K41"/>
      <c r="M41"/>
      <c r="N41"/>
      <c r="Q41" s="26"/>
      <c r="R41" s="26"/>
      <c r="S41" s="44"/>
      <c r="T41"/>
      <c r="U41"/>
      <c r="V41"/>
      <c r="W41"/>
    </row>
    <row r="42" spans="1:35" x14ac:dyDescent="0.2">
      <c r="I42" s="22"/>
      <c r="K42"/>
      <c r="M42"/>
      <c r="N42"/>
      <c r="Q42" s="26"/>
      <c r="R42" s="26"/>
      <c r="S42" s="44"/>
      <c r="T42"/>
      <c r="U42"/>
      <c r="V42"/>
      <c r="W42"/>
    </row>
    <row r="43" spans="1:35" x14ac:dyDescent="0.2">
      <c r="I43" s="22"/>
      <c r="K43"/>
      <c r="M43"/>
      <c r="N43"/>
      <c r="Q43" s="26"/>
      <c r="R43" s="26"/>
      <c r="S43" s="44"/>
      <c r="T43"/>
      <c r="U43"/>
      <c r="V43"/>
      <c r="W43"/>
    </row>
    <row r="44" spans="1:35" x14ac:dyDescent="0.2">
      <c r="I44" s="22"/>
      <c r="K44"/>
      <c r="M44"/>
      <c r="N44"/>
      <c r="Q44"/>
      <c r="R44"/>
      <c r="S44" s="26"/>
      <c r="T44" s="26"/>
      <c r="U44" s="44"/>
      <c r="V44"/>
      <c r="W44" s="44"/>
    </row>
    <row r="45" spans="1:35" x14ac:dyDescent="0.2">
      <c r="I45" s="22"/>
      <c r="K45"/>
      <c r="M45"/>
      <c r="N45"/>
      <c r="Q45"/>
      <c r="R45"/>
      <c r="S45"/>
      <c r="T45"/>
      <c r="U45"/>
      <c r="V45"/>
      <c r="W45"/>
    </row>
    <row r="46" spans="1:35" x14ac:dyDescent="0.2">
      <c r="I46" s="22"/>
      <c r="K46"/>
      <c r="M46"/>
      <c r="N46"/>
      <c r="Q46"/>
      <c r="R46"/>
      <c r="S46"/>
      <c r="T46"/>
      <c r="U46"/>
      <c r="V46"/>
      <c r="W46"/>
    </row>
    <row r="47" spans="1:35" x14ac:dyDescent="0.2">
      <c r="I47" s="22"/>
      <c r="K47"/>
      <c r="M47"/>
      <c r="N47"/>
      <c r="Q47"/>
      <c r="R47"/>
      <c r="S47"/>
      <c r="T47"/>
      <c r="U47"/>
      <c r="V47"/>
      <c r="W47"/>
    </row>
    <row r="48" spans="1:35" x14ac:dyDescent="0.2">
      <c r="I48" s="22"/>
      <c r="K48"/>
      <c r="M48"/>
      <c r="N48"/>
      <c r="Q48"/>
      <c r="R48"/>
      <c r="S48"/>
      <c r="T48"/>
      <c r="U48"/>
      <c r="V48"/>
      <c r="W48"/>
    </row>
    <row r="49" spans="9:23" x14ac:dyDescent="0.2">
      <c r="I49" s="22"/>
      <c r="K49"/>
      <c r="M49"/>
      <c r="N49"/>
      <c r="Q49"/>
      <c r="R49"/>
      <c r="S49"/>
      <c r="T49"/>
      <c r="U49"/>
      <c r="V49"/>
      <c r="W49"/>
    </row>
    <row r="50" spans="9:23" x14ac:dyDescent="0.2">
      <c r="I50" s="22"/>
      <c r="K50"/>
      <c r="M50"/>
      <c r="N50"/>
      <c r="Q50"/>
      <c r="R50"/>
      <c r="S50"/>
      <c r="T50"/>
      <c r="U50"/>
      <c r="V50"/>
      <c r="W50"/>
    </row>
    <row r="51" spans="9:23" x14ac:dyDescent="0.2">
      <c r="I51" s="22"/>
      <c r="K51"/>
      <c r="M51"/>
      <c r="N51"/>
      <c r="Q51"/>
      <c r="R51"/>
      <c r="S51"/>
      <c r="T51"/>
      <c r="U51"/>
      <c r="V51"/>
      <c r="W51"/>
    </row>
    <row r="52" spans="9:23" x14ac:dyDescent="0.2">
      <c r="I52" s="22"/>
      <c r="K52"/>
      <c r="M52"/>
      <c r="N52"/>
      <c r="Q52"/>
      <c r="R52"/>
      <c r="S52"/>
      <c r="T52"/>
      <c r="U52"/>
      <c r="V52"/>
      <c r="W52"/>
    </row>
    <row r="53" spans="9:23" x14ac:dyDescent="0.2">
      <c r="I53" s="22"/>
      <c r="K53"/>
      <c r="M53"/>
      <c r="N53"/>
      <c r="Q53"/>
      <c r="R53"/>
      <c r="S53"/>
      <c r="T53"/>
      <c r="U53"/>
      <c r="V53"/>
      <c r="W53"/>
    </row>
    <row r="54" spans="9:23" x14ac:dyDescent="0.2">
      <c r="I54" s="22"/>
      <c r="K54"/>
      <c r="M54"/>
      <c r="N54"/>
      <c r="Q54"/>
      <c r="R54"/>
      <c r="S54"/>
      <c r="T54"/>
      <c r="U54"/>
      <c r="V54"/>
      <c r="W54"/>
    </row>
    <row r="55" spans="9:23" x14ac:dyDescent="0.2">
      <c r="I55" s="22"/>
      <c r="K55"/>
      <c r="M55"/>
      <c r="N55"/>
      <c r="Q55"/>
      <c r="R55"/>
      <c r="S55"/>
      <c r="T55"/>
      <c r="U55"/>
      <c r="V55"/>
      <c r="W55"/>
    </row>
    <row r="56" spans="9:23" x14ac:dyDescent="0.2">
      <c r="I56" s="22"/>
      <c r="K56"/>
      <c r="M56"/>
      <c r="N56"/>
      <c r="Q56"/>
      <c r="R56"/>
      <c r="S56"/>
      <c r="T56"/>
      <c r="U56"/>
      <c r="V56"/>
      <c r="W56"/>
    </row>
    <row r="57" spans="9:23" x14ac:dyDescent="0.2">
      <c r="I57" s="22"/>
      <c r="K57"/>
      <c r="M57"/>
      <c r="N57"/>
      <c r="Q57"/>
      <c r="R57"/>
      <c r="S57"/>
      <c r="T57"/>
      <c r="U57"/>
      <c r="V57"/>
      <c r="W57"/>
    </row>
    <row r="58" spans="9:23" x14ac:dyDescent="0.2">
      <c r="K58"/>
      <c r="M58"/>
      <c r="N58"/>
      <c r="Q58"/>
      <c r="R58"/>
      <c r="S58"/>
      <c r="T58"/>
      <c r="U58"/>
      <c r="V58"/>
      <c r="W58"/>
    </row>
    <row r="59" spans="9:23" x14ac:dyDescent="0.2">
      <c r="K59"/>
      <c r="M59"/>
      <c r="N59"/>
      <c r="Q59"/>
      <c r="R59"/>
      <c r="S59"/>
      <c r="T59"/>
      <c r="U59"/>
      <c r="V59"/>
      <c r="W59"/>
    </row>
    <row r="60" spans="9:23" x14ac:dyDescent="0.2">
      <c r="K60"/>
      <c r="M60"/>
      <c r="N60"/>
      <c r="Q60"/>
      <c r="R60"/>
      <c r="S60"/>
      <c r="T60"/>
      <c r="U60"/>
      <c r="V60"/>
      <c r="W60"/>
    </row>
    <row r="61" spans="9:23" x14ac:dyDescent="0.2">
      <c r="K61"/>
      <c r="M61"/>
      <c r="N61"/>
      <c r="Q61"/>
      <c r="R61"/>
      <c r="S61"/>
      <c r="T61"/>
      <c r="U61"/>
      <c r="V61"/>
      <c r="W61"/>
    </row>
    <row r="62" spans="9:23" x14ac:dyDescent="0.2">
      <c r="K62"/>
      <c r="M62"/>
      <c r="N62"/>
      <c r="Q62"/>
      <c r="R62"/>
      <c r="S62"/>
      <c r="T62"/>
      <c r="U62"/>
      <c r="V62"/>
      <c r="W62"/>
    </row>
    <row r="63" spans="9:23" x14ac:dyDescent="0.2">
      <c r="K63"/>
      <c r="M63"/>
      <c r="N63"/>
      <c r="Q63"/>
      <c r="R63"/>
      <c r="S63"/>
      <c r="T63"/>
      <c r="U63"/>
      <c r="V63"/>
      <c r="W63"/>
    </row>
    <row r="64" spans="9:23" x14ac:dyDescent="0.2">
      <c r="K64"/>
      <c r="M64"/>
      <c r="N64"/>
      <c r="Q64"/>
      <c r="R64"/>
      <c r="S64"/>
      <c r="T64"/>
      <c r="U64"/>
      <c r="V64"/>
      <c r="W64"/>
    </row>
    <row r="65" spans="11:23" x14ac:dyDescent="0.2">
      <c r="K65"/>
      <c r="M65"/>
      <c r="N65"/>
      <c r="Q65"/>
      <c r="R65"/>
      <c r="S65"/>
      <c r="T65"/>
      <c r="U65"/>
      <c r="V65"/>
      <c r="W65"/>
    </row>
    <row r="66" spans="11:23" x14ac:dyDescent="0.2">
      <c r="K66"/>
      <c r="M66"/>
      <c r="N66"/>
      <c r="Q66"/>
      <c r="R66"/>
      <c r="S66"/>
      <c r="T66"/>
      <c r="U66"/>
      <c r="V66"/>
      <c r="W66"/>
    </row>
    <row r="67" spans="11:23" x14ac:dyDescent="0.2">
      <c r="K67"/>
      <c r="M67"/>
      <c r="N67"/>
      <c r="Q67"/>
      <c r="R67"/>
      <c r="S67"/>
      <c r="T67"/>
      <c r="U67"/>
      <c r="V67"/>
      <c r="W67"/>
    </row>
    <row r="68" spans="11:23" x14ac:dyDescent="0.2">
      <c r="K68"/>
      <c r="M68"/>
      <c r="N68"/>
      <c r="Q68"/>
      <c r="R68"/>
      <c r="S68"/>
      <c r="T68"/>
      <c r="U68"/>
      <c r="V68"/>
      <c r="W68"/>
    </row>
    <row r="69" spans="11:23" x14ac:dyDescent="0.2">
      <c r="K69"/>
      <c r="M69"/>
      <c r="N69"/>
      <c r="Q69"/>
      <c r="R69"/>
      <c r="S69"/>
      <c r="T69"/>
      <c r="U69"/>
      <c r="V69"/>
      <c r="W69"/>
    </row>
    <row r="70" spans="11:23" x14ac:dyDescent="0.2">
      <c r="K70"/>
      <c r="M70"/>
      <c r="N70"/>
      <c r="Q70"/>
      <c r="R70"/>
      <c r="S70"/>
      <c r="T70"/>
      <c r="U70"/>
      <c r="V70"/>
      <c r="W70"/>
    </row>
    <row r="71" spans="11:23" x14ac:dyDescent="0.2">
      <c r="K71"/>
      <c r="M71"/>
      <c r="N71"/>
      <c r="Q71"/>
      <c r="R71"/>
      <c r="S71"/>
      <c r="T71"/>
      <c r="U71"/>
      <c r="V71"/>
      <c r="W71"/>
    </row>
    <row r="72" spans="11:23" x14ac:dyDescent="0.2">
      <c r="K72"/>
      <c r="M72"/>
      <c r="N72"/>
      <c r="Q72"/>
      <c r="R72"/>
      <c r="S72"/>
      <c r="T72"/>
      <c r="U72"/>
      <c r="V72"/>
      <c r="W72"/>
    </row>
    <row r="73" spans="11:23" x14ac:dyDescent="0.2">
      <c r="K73"/>
      <c r="M73"/>
      <c r="N73"/>
      <c r="Q73"/>
      <c r="R73"/>
      <c r="S73"/>
      <c r="T73"/>
      <c r="U73"/>
      <c r="V73"/>
      <c r="W73"/>
    </row>
    <row r="74" spans="11:23" x14ac:dyDescent="0.2">
      <c r="K74"/>
      <c r="M74"/>
      <c r="N74"/>
      <c r="Q74"/>
      <c r="R74"/>
      <c r="S74"/>
      <c r="T74"/>
      <c r="U74"/>
      <c r="V74"/>
      <c r="W74"/>
    </row>
    <row r="75" spans="11:23" x14ac:dyDescent="0.2">
      <c r="K75"/>
      <c r="M75"/>
      <c r="N75"/>
      <c r="Q75"/>
      <c r="R75"/>
      <c r="S75"/>
      <c r="T75"/>
      <c r="U75"/>
      <c r="V75"/>
      <c r="W75"/>
    </row>
    <row r="76" spans="11:23" x14ac:dyDescent="0.2">
      <c r="K76"/>
      <c r="M76"/>
      <c r="N76"/>
      <c r="Q76"/>
      <c r="R76"/>
      <c r="S76"/>
      <c r="T76"/>
      <c r="U76"/>
      <c r="V76"/>
      <c r="W76"/>
    </row>
    <row r="77" spans="11:23" x14ac:dyDescent="0.2">
      <c r="K77"/>
      <c r="M77"/>
      <c r="N77"/>
      <c r="Q77"/>
      <c r="R77"/>
      <c r="S77"/>
      <c r="T77"/>
      <c r="U77"/>
      <c r="V77"/>
      <c r="W77"/>
    </row>
    <row r="78" spans="11:23" x14ac:dyDescent="0.2">
      <c r="K78"/>
      <c r="M78"/>
      <c r="N78"/>
      <c r="Q78"/>
      <c r="R78"/>
      <c r="S78"/>
      <c r="T78"/>
      <c r="U78"/>
      <c r="V78"/>
      <c r="W78"/>
    </row>
    <row r="79" spans="11:23" x14ac:dyDescent="0.2">
      <c r="K79"/>
      <c r="M79"/>
      <c r="N79"/>
      <c r="Q79"/>
      <c r="R79"/>
      <c r="S79"/>
      <c r="T79"/>
      <c r="U79"/>
      <c r="V79"/>
      <c r="W79"/>
    </row>
    <row r="80" spans="11:23" x14ac:dyDescent="0.2">
      <c r="K80"/>
      <c r="M80"/>
      <c r="N80"/>
      <c r="Q80"/>
      <c r="R80"/>
      <c r="S80"/>
      <c r="T80"/>
      <c r="U80"/>
      <c r="V80"/>
      <c r="W80"/>
    </row>
    <row r="81" spans="11:23" x14ac:dyDescent="0.2">
      <c r="K81"/>
      <c r="M81"/>
      <c r="N81"/>
      <c r="Q81"/>
      <c r="R81"/>
      <c r="S81"/>
      <c r="T81"/>
      <c r="U81"/>
      <c r="V81"/>
      <c r="W81"/>
    </row>
    <row r="82" spans="11:23" x14ac:dyDescent="0.2">
      <c r="K82"/>
      <c r="M82"/>
      <c r="N82"/>
      <c r="Q82"/>
      <c r="R82"/>
      <c r="S82"/>
      <c r="T82"/>
      <c r="U82"/>
      <c r="V82"/>
      <c r="W82"/>
    </row>
    <row r="83" spans="11:23" x14ac:dyDescent="0.2">
      <c r="K83"/>
      <c r="M83"/>
      <c r="N83"/>
      <c r="Q83"/>
      <c r="R83"/>
      <c r="S83"/>
      <c r="T83"/>
      <c r="U83"/>
      <c r="V83"/>
      <c r="W83"/>
    </row>
    <row r="84" spans="11:23" x14ac:dyDescent="0.2">
      <c r="K84"/>
      <c r="M84"/>
      <c r="N84"/>
      <c r="Q84"/>
      <c r="R84"/>
      <c r="S84"/>
      <c r="T84"/>
      <c r="U84"/>
      <c r="V84"/>
      <c r="W84"/>
    </row>
    <row r="85" spans="11:23" x14ac:dyDescent="0.2">
      <c r="K85"/>
      <c r="M85"/>
      <c r="N85"/>
      <c r="Q85"/>
      <c r="R85"/>
      <c r="S85"/>
      <c r="T85"/>
      <c r="U85"/>
      <c r="V85"/>
      <c r="W85"/>
    </row>
    <row r="86" spans="11:23" x14ac:dyDescent="0.2">
      <c r="K86"/>
      <c r="M86"/>
      <c r="N86"/>
      <c r="Q86"/>
      <c r="R86"/>
      <c r="S86"/>
      <c r="T86"/>
      <c r="U86"/>
      <c r="V86"/>
      <c r="W86"/>
    </row>
    <row r="87" spans="11:23" x14ac:dyDescent="0.2">
      <c r="K87"/>
      <c r="M87"/>
      <c r="N87"/>
      <c r="Q87"/>
      <c r="R87"/>
      <c r="S87"/>
      <c r="T87"/>
      <c r="U87"/>
      <c r="V87"/>
      <c r="W87"/>
    </row>
    <row r="88" spans="11:23" x14ac:dyDescent="0.2">
      <c r="K88"/>
      <c r="M88"/>
      <c r="N88"/>
      <c r="Q88"/>
      <c r="R88"/>
      <c r="S88"/>
      <c r="T88"/>
      <c r="U88"/>
      <c r="V88"/>
      <c r="W88"/>
    </row>
    <row r="89" spans="11:23" x14ac:dyDescent="0.2">
      <c r="K89"/>
      <c r="M89"/>
      <c r="N89"/>
      <c r="Q89"/>
      <c r="R89"/>
      <c r="S89"/>
      <c r="T89"/>
      <c r="U89"/>
      <c r="V89"/>
      <c r="W89"/>
    </row>
    <row r="90" spans="11:23" x14ac:dyDescent="0.2">
      <c r="K90"/>
      <c r="M90"/>
      <c r="N90"/>
      <c r="Q90"/>
      <c r="R90"/>
      <c r="S90"/>
      <c r="T90"/>
      <c r="U90"/>
      <c r="V90"/>
      <c r="W90"/>
    </row>
    <row r="91" spans="11:23" x14ac:dyDescent="0.2">
      <c r="K91"/>
      <c r="M91"/>
      <c r="N91"/>
      <c r="Q91"/>
      <c r="R91"/>
      <c r="S91"/>
      <c r="T91"/>
      <c r="U91"/>
      <c r="V91"/>
      <c r="W91"/>
    </row>
    <row r="92" spans="11:23" x14ac:dyDescent="0.2">
      <c r="K92"/>
      <c r="M92"/>
      <c r="N92"/>
      <c r="Q92"/>
      <c r="R92"/>
      <c r="S92"/>
      <c r="T92"/>
      <c r="U92"/>
      <c r="V92"/>
      <c r="W92"/>
    </row>
    <row r="93" spans="11:23" x14ac:dyDescent="0.2">
      <c r="K93"/>
      <c r="M93"/>
      <c r="N93"/>
      <c r="Q93"/>
      <c r="R93"/>
      <c r="S93"/>
      <c r="T93"/>
      <c r="U93"/>
      <c r="V93"/>
      <c r="W93"/>
    </row>
    <row r="94" spans="11:23" x14ac:dyDescent="0.2">
      <c r="K94"/>
      <c r="M94"/>
      <c r="N94"/>
      <c r="Q94"/>
      <c r="R94"/>
      <c r="S94"/>
      <c r="T94"/>
      <c r="U94"/>
      <c r="V94"/>
      <c r="W94"/>
    </row>
    <row r="95" spans="11:23" x14ac:dyDescent="0.2">
      <c r="K95"/>
      <c r="M95"/>
      <c r="N95"/>
      <c r="Q95"/>
      <c r="R95"/>
      <c r="S95"/>
      <c r="T95"/>
      <c r="U95"/>
      <c r="V95"/>
      <c r="W95"/>
    </row>
    <row r="96" spans="11:23" x14ac:dyDescent="0.2">
      <c r="K96"/>
      <c r="M96"/>
      <c r="N96"/>
      <c r="Q96"/>
      <c r="R96"/>
      <c r="S96"/>
      <c r="T96"/>
      <c r="U96"/>
      <c r="V96"/>
      <c r="W96"/>
    </row>
    <row r="97" spans="11:23" x14ac:dyDescent="0.2">
      <c r="K97"/>
      <c r="M97"/>
      <c r="N97"/>
      <c r="Q97"/>
      <c r="R97"/>
      <c r="S97"/>
      <c r="T97"/>
      <c r="U97"/>
      <c r="V97"/>
      <c r="W97"/>
    </row>
    <row r="98" spans="11:23" x14ac:dyDescent="0.2">
      <c r="K98"/>
      <c r="M98"/>
      <c r="N98"/>
      <c r="Q98"/>
      <c r="R98"/>
      <c r="S98"/>
      <c r="T98"/>
      <c r="U98"/>
      <c r="V98"/>
      <c r="W98"/>
    </row>
    <row r="99" spans="11:23" x14ac:dyDescent="0.2">
      <c r="K99"/>
      <c r="M99"/>
      <c r="N99"/>
      <c r="Q99"/>
      <c r="R99"/>
      <c r="S99"/>
      <c r="T99"/>
      <c r="U99"/>
      <c r="V99"/>
      <c r="W99"/>
    </row>
    <row r="100" spans="11:23" x14ac:dyDescent="0.2">
      <c r="K100"/>
      <c r="M100"/>
      <c r="N100"/>
      <c r="Q100"/>
      <c r="R100"/>
      <c r="S100"/>
      <c r="T100"/>
      <c r="U100"/>
      <c r="V100"/>
      <c r="W100"/>
    </row>
    <row r="101" spans="11:23" x14ac:dyDescent="0.2">
      <c r="K101"/>
      <c r="M101"/>
      <c r="N101"/>
      <c r="Q101"/>
      <c r="R101"/>
      <c r="S101"/>
      <c r="T101"/>
      <c r="U101"/>
      <c r="V101"/>
      <c r="W101"/>
    </row>
    <row r="102" spans="11:23" x14ac:dyDescent="0.2">
      <c r="K102"/>
      <c r="M102"/>
      <c r="N102"/>
      <c r="Q102"/>
      <c r="R102"/>
      <c r="S102"/>
      <c r="T102"/>
      <c r="U102"/>
      <c r="V102"/>
      <c r="W102"/>
    </row>
    <row r="103" spans="11:23" x14ac:dyDescent="0.2">
      <c r="K103"/>
      <c r="M103"/>
      <c r="N103"/>
      <c r="Q103"/>
      <c r="R103"/>
      <c r="S103"/>
      <c r="T103"/>
      <c r="U103"/>
      <c r="V103"/>
      <c r="W103"/>
    </row>
    <row r="104" spans="11:23" x14ac:dyDescent="0.2">
      <c r="K104"/>
      <c r="M104"/>
      <c r="N104"/>
      <c r="Q104"/>
      <c r="R104"/>
      <c r="S104"/>
      <c r="T104"/>
      <c r="U104"/>
      <c r="V104"/>
      <c r="W104"/>
    </row>
    <row r="105" spans="11:23" x14ac:dyDescent="0.2">
      <c r="K105"/>
      <c r="M105"/>
      <c r="N105"/>
      <c r="Q105"/>
      <c r="R105"/>
      <c r="S105"/>
      <c r="T105"/>
      <c r="U105"/>
      <c r="V105"/>
      <c r="W105"/>
    </row>
    <row r="106" spans="11:23" x14ac:dyDescent="0.2">
      <c r="K106"/>
      <c r="M106"/>
      <c r="N106"/>
      <c r="Q106"/>
      <c r="R106"/>
      <c r="S106"/>
      <c r="T106"/>
      <c r="U106"/>
      <c r="V106"/>
      <c r="W106"/>
    </row>
    <row r="107" spans="11:23" x14ac:dyDescent="0.2">
      <c r="K107"/>
      <c r="M107"/>
      <c r="N107"/>
      <c r="Q107"/>
      <c r="R107"/>
      <c r="S107"/>
      <c r="T107"/>
      <c r="U107"/>
      <c r="V107"/>
      <c r="W107"/>
    </row>
    <row r="108" spans="11:23" x14ac:dyDescent="0.2">
      <c r="K108"/>
      <c r="M108"/>
      <c r="N108"/>
      <c r="Q108"/>
      <c r="R108"/>
      <c r="S108"/>
      <c r="T108"/>
      <c r="U108"/>
      <c r="V108"/>
      <c r="W108"/>
    </row>
    <row r="109" spans="11:23" x14ac:dyDescent="0.2">
      <c r="K109"/>
      <c r="M109"/>
      <c r="N109"/>
      <c r="Q109"/>
      <c r="R109"/>
      <c r="S109"/>
      <c r="T109"/>
      <c r="U109"/>
      <c r="V109"/>
      <c r="W109"/>
    </row>
    <row r="110" spans="11:23" x14ac:dyDescent="0.2">
      <c r="K110"/>
      <c r="M110"/>
      <c r="N110"/>
      <c r="Q110"/>
      <c r="R110"/>
      <c r="S110"/>
      <c r="T110"/>
      <c r="U110"/>
      <c r="V110"/>
      <c r="W110"/>
    </row>
    <row r="111" spans="11:23" x14ac:dyDescent="0.2">
      <c r="K111"/>
      <c r="M111"/>
      <c r="N111"/>
      <c r="Q111"/>
      <c r="R111"/>
      <c r="S111"/>
      <c r="T111"/>
      <c r="U111"/>
      <c r="V111"/>
      <c r="W111"/>
    </row>
    <row r="112" spans="11:23" x14ac:dyDescent="0.2">
      <c r="K112"/>
      <c r="M112"/>
      <c r="N112"/>
      <c r="Q112"/>
      <c r="R112"/>
      <c r="S112"/>
      <c r="T112"/>
      <c r="U112"/>
      <c r="V112"/>
      <c r="W112"/>
    </row>
    <row r="113" spans="11:23" x14ac:dyDescent="0.2">
      <c r="K113"/>
      <c r="M113"/>
      <c r="N113"/>
      <c r="Q113"/>
      <c r="R113"/>
      <c r="S113"/>
      <c r="T113"/>
      <c r="U113"/>
      <c r="V113"/>
      <c r="W113"/>
    </row>
    <row r="114" spans="11:23" x14ac:dyDescent="0.2">
      <c r="K114"/>
      <c r="M114"/>
      <c r="N114"/>
      <c r="Q114"/>
      <c r="R114"/>
      <c r="S114"/>
      <c r="T114"/>
      <c r="U114"/>
      <c r="V114"/>
      <c r="W114"/>
    </row>
    <row r="115" spans="11:23" x14ac:dyDescent="0.2">
      <c r="K115"/>
      <c r="M115"/>
      <c r="N115"/>
      <c r="Q115"/>
      <c r="R115"/>
      <c r="S115"/>
      <c r="T115"/>
      <c r="U115"/>
      <c r="V115"/>
      <c r="W115"/>
    </row>
    <row r="116" spans="11:23" x14ac:dyDescent="0.2">
      <c r="K116"/>
      <c r="M116"/>
      <c r="N116"/>
      <c r="Q116"/>
      <c r="R116"/>
      <c r="S116"/>
      <c r="T116"/>
      <c r="U116"/>
      <c r="V116"/>
      <c r="W116"/>
    </row>
    <row r="117" spans="11:23" x14ac:dyDescent="0.2">
      <c r="K117"/>
      <c r="M117"/>
      <c r="N117"/>
      <c r="Q117"/>
      <c r="R117"/>
      <c r="S117"/>
      <c r="T117"/>
      <c r="U117"/>
      <c r="V117"/>
      <c r="W117"/>
    </row>
    <row r="118" spans="11:23" x14ac:dyDescent="0.2">
      <c r="K118"/>
      <c r="M118"/>
      <c r="N118"/>
      <c r="Q118"/>
      <c r="R118"/>
      <c r="S118"/>
      <c r="T118"/>
      <c r="U118"/>
      <c r="V118"/>
      <c r="W118"/>
    </row>
    <row r="119" spans="11:23" x14ac:dyDescent="0.2">
      <c r="K119"/>
      <c r="M119"/>
      <c r="N119"/>
      <c r="Q119"/>
      <c r="R119"/>
      <c r="S119"/>
      <c r="T119"/>
      <c r="U119"/>
      <c r="V119"/>
      <c r="W119"/>
    </row>
    <row r="120" spans="11:23" x14ac:dyDescent="0.2">
      <c r="K120"/>
      <c r="M120"/>
      <c r="N120"/>
      <c r="Q120"/>
      <c r="R120"/>
      <c r="S120"/>
      <c r="T120"/>
      <c r="U120"/>
      <c r="V120"/>
      <c r="W120"/>
    </row>
    <row r="121" spans="11:23" x14ac:dyDescent="0.2">
      <c r="K121"/>
      <c r="M121"/>
      <c r="N121"/>
      <c r="Q121"/>
      <c r="R121"/>
      <c r="S121"/>
      <c r="T121"/>
      <c r="U121"/>
      <c r="V121"/>
      <c r="W121"/>
    </row>
    <row r="122" spans="11:23" x14ac:dyDescent="0.2">
      <c r="K122"/>
      <c r="M122"/>
      <c r="N122"/>
      <c r="Q122"/>
      <c r="R122"/>
      <c r="S122"/>
      <c r="T122"/>
      <c r="U122"/>
      <c r="V122"/>
      <c r="W122"/>
    </row>
    <row r="123" spans="11:23" x14ac:dyDescent="0.2">
      <c r="K123"/>
      <c r="M123"/>
      <c r="N123"/>
      <c r="Q123"/>
      <c r="R123"/>
      <c r="S123"/>
      <c r="T123"/>
      <c r="U123"/>
      <c r="V123"/>
      <c r="W123"/>
    </row>
    <row r="124" spans="11:23" x14ac:dyDescent="0.2">
      <c r="K124"/>
      <c r="M124"/>
      <c r="N124"/>
      <c r="Q124"/>
      <c r="R124"/>
      <c r="S124"/>
      <c r="T124"/>
      <c r="U124"/>
      <c r="V124"/>
      <c r="W124"/>
    </row>
    <row r="125" spans="11:23" x14ac:dyDescent="0.2">
      <c r="K125"/>
      <c r="M125"/>
      <c r="N125"/>
      <c r="Q125"/>
      <c r="R125"/>
      <c r="S125"/>
      <c r="T125"/>
      <c r="U125"/>
      <c r="V125"/>
      <c r="W125"/>
    </row>
    <row r="126" spans="11:23" x14ac:dyDescent="0.2">
      <c r="K126"/>
      <c r="M126"/>
      <c r="N126"/>
      <c r="Q126"/>
      <c r="R126"/>
      <c r="S126"/>
      <c r="T126"/>
      <c r="U126"/>
      <c r="V126"/>
      <c r="W126"/>
    </row>
    <row r="127" spans="11:23" x14ac:dyDescent="0.2">
      <c r="K127"/>
      <c r="M127"/>
      <c r="N127"/>
      <c r="Q127"/>
      <c r="R127"/>
      <c r="S127"/>
      <c r="T127"/>
      <c r="U127"/>
      <c r="V127"/>
      <c r="W127"/>
    </row>
    <row r="128" spans="11:23" x14ac:dyDescent="0.2">
      <c r="K128"/>
      <c r="M128"/>
      <c r="N128"/>
      <c r="Q128"/>
      <c r="R128"/>
      <c r="S128"/>
      <c r="T128"/>
      <c r="U128"/>
      <c r="V128"/>
      <c r="W128"/>
    </row>
    <row r="129" spans="11:23" x14ac:dyDescent="0.2">
      <c r="K129"/>
      <c r="M129"/>
      <c r="N129"/>
      <c r="Q129"/>
      <c r="R129"/>
      <c r="S129"/>
      <c r="T129"/>
      <c r="U129"/>
      <c r="V129"/>
      <c r="W129"/>
    </row>
    <row r="130" spans="11:23" x14ac:dyDescent="0.2">
      <c r="K130"/>
      <c r="M130"/>
      <c r="N130"/>
      <c r="Q130"/>
      <c r="R130"/>
      <c r="S130"/>
      <c r="T130"/>
      <c r="U130"/>
      <c r="V130"/>
      <c r="W130"/>
    </row>
    <row r="131" spans="11:23" x14ac:dyDescent="0.2">
      <c r="K131"/>
      <c r="M131"/>
      <c r="N131"/>
      <c r="Q131"/>
      <c r="R131"/>
      <c r="S131"/>
      <c r="T131"/>
      <c r="U131"/>
      <c r="V131"/>
      <c r="W131"/>
    </row>
    <row r="132" spans="11:23" x14ac:dyDescent="0.2">
      <c r="K132"/>
      <c r="M132"/>
      <c r="N132"/>
      <c r="Q132"/>
      <c r="R132"/>
      <c r="S132"/>
      <c r="T132"/>
      <c r="U132"/>
      <c r="V132"/>
      <c r="W132"/>
    </row>
    <row r="133" spans="11:23" x14ac:dyDescent="0.2">
      <c r="K133"/>
      <c r="M133"/>
      <c r="N133"/>
      <c r="Q133"/>
      <c r="R133"/>
      <c r="S133"/>
      <c r="T133"/>
      <c r="U133"/>
      <c r="V133"/>
      <c r="W133"/>
    </row>
    <row r="134" spans="11:23" x14ac:dyDescent="0.2">
      <c r="K134"/>
      <c r="M134"/>
      <c r="N134"/>
      <c r="Q134"/>
      <c r="R134"/>
      <c r="S134"/>
      <c r="T134"/>
      <c r="U134"/>
      <c r="V134"/>
      <c r="W134"/>
    </row>
    <row r="135" spans="11:23" x14ac:dyDescent="0.2">
      <c r="K135"/>
      <c r="M135"/>
      <c r="N135"/>
      <c r="Q135"/>
      <c r="R135"/>
      <c r="S135"/>
      <c r="T135"/>
      <c r="U135"/>
      <c r="V135"/>
      <c r="W135"/>
    </row>
    <row r="136" spans="11:23" x14ac:dyDescent="0.2">
      <c r="K136"/>
      <c r="M136"/>
      <c r="N136"/>
      <c r="Q136"/>
      <c r="R136"/>
      <c r="S136"/>
      <c r="T136"/>
      <c r="U136"/>
      <c r="V136"/>
      <c r="W136"/>
    </row>
    <row r="137" spans="11:23" x14ac:dyDescent="0.2">
      <c r="K137"/>
      <c r="M137"/>
      <c r="N137"/>
      <c r="Q137"/>
      <c r="R137"/>
      <c r="S137"/>
      <c r="T137"/>
      <c r="U137"/>
      <c r="V137"/>
      <c r="W137"/>
    </row>
    <row r="138" spans="11:23" x14ac:dyDescent="0.2">
      <c r="K138"/>
      <c r="M138"/>
      <c r="N138"/>
      <c r="Q138"/>
      <c r="R138"/>
      <c r="S138"/>
      <c r="T138"/>
      <c r="U138"/>
      <c r="V138"/>
      <c r="W138"/>
    </row>
  </sheetData>
  <sortState xmlns:xlrd2="http://schemas.microsoft.com/office/spreadsheetml/2017/richdata2" ref="B3:I35">
    <sortCondition descending="1" ref="I3:I35"/>
  </sortState>
  <hyperlinks>
    <hyperlink ref="O5" r:id="rId1" display="NOBLET Erwan" xr:uid="{87781039-838B-4254-AC0E-FADA677C1421}"/>
    <hyperlink ref="O16" r:id="rId2" display="OLIVIERI Bernard" xr:uid="{928BE4B1-A492-4137-89DF-0BF600E9C9F0}"/>
    <hyperlink ref="O19" r:id="rId3" display="SAUVAN Jean-Pierre" xr:uid="{84F02B29-A270-44C5-800B-4182E1BFEA12}"/>
    <hyperlink ref="O7" r:id="rId4" display="NOBLET Erwan" xr:uid="{E2DE8F0F-4A21-4C9C-8505-D580FCB274DD}"/>
    <hyperlink ref="N1" r:id="rId5" xr:uid="{F749667A-2CC3-4AE1-BA7B-9681046D7B4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FE4E7-1A5D-403A-B164-D8F718B68093}">
  <dimension ref="A1:AH162"/>
  <sheetViews>
    <sheetView zoomScale="90" zoomScaleNormal="90" workbookViewId="0">
      <selection activeCell="D18" sqref="D18"/>
    </sheetView>
  </sheetViews>
  <sheetFormatPr baseColWidth="10" defaultColWidth="11.5703125" defaultRowHeight="12.75" x14ac:dyDescent="0.2"/>
  <cols>
    <col min="1" max="1" width="5.5703125" style="39" customWidth="1"/>
    <col min="2" max="2" width="17" style="39" customWidth="1"/>
    <col min="3" max="3" width="22.42578125" customWidth="1"/>
    <col min="4" max="4" width="29" style="26" customWidth="1"/>
    <col min="5" max="5" width="0.85546875" customWidth="1"/>
    <col min="6" max="6" width="7.42578125" style="24" customWidth="1"/>
    <col min="7" max="7" width="6.7109375" style="17" customWidth="1"/>
    <col min="8" max="8" width="9.28515625" style="1" customWidth="1"/>
    <col min="9" max="9" width="12.42578125" style="23" customWidth="1"/>
    <col min="10" max="10" width="7" customWidth="1"/>
    <col min="11" max="11" width="7.5703125" style="45" customWidth="1"/>
    <col min="12" max="12" width="1" customWidth="1"/>
    <col min="13" max="13" width="6.42578125" style="45" customWidth="1"/>
    <col min="14" max="14" width="17.42578125" style="45" bestFit="1" customWidth="1"/>
    <col min="15" max="15" width="22.140625" style="146" customWidth="1"/>
    <col min="16" max="16" width="40.85546875" style="132" customWidth="1"/>
    <col min="17" max="17" width="6.5703125" style="45" bestFit="1" customWidth="1"/>
    <col min="18" max="18" width="4.85546875" style="39" customWidth="1"/>
    <col min="19" max="19" width="2" style="45" customWidth="1"/>
    <col min="20" max="21" width="6.5703125" style="45" bestFit="1" customWidth="1"/>
    <col min="22" max="22" width="6" style="45" bestFit="1" customWidth="1"/>
    <col min="23" max="23" width="6.5703125" style="45" customWidth="1"/>
    <col min="24" max="24" width="11.42578125" style="39"/>
    <col min="25" max="25" width="12.85546875" style="39" bestFit="1" customWidth="1"/>
    <col min="26" max="26" width="11.42578125" style="39"/>
    <col min="27" max="27" width="20.28515625" customWidth="1"/>
    <col min="28" max="28" width="34.28515625" bestFit="1" customWidth="1"/>
    <col min="29" max="29" width="24.42578125" bestFit="1" customWidth="1"/>
    <col min="30" max="34" width="11.42578125" style="39"/>
    <col min="36" max="36" width="3.28515625" customWidth="1"/>
    <col min="50" max="50" width="3.85546875" customWidth="1"/>
  </cols>
  <sheetData>
    <row r="1" spans="1:34" s="17" customFormat="1" ht="23.45" customHeight="1" x14ac:dyDescent="0.2">
      <c r="A1" s="1"/>
      <c r="B1" s="82" t="s">
        <v>941</v>
      </c>
      <c r="D1" s="67"/>
      <c r="F1" s="24"/>
      <c r="H1" s="1"/>
      <c r="I1" s="23"/>
      <c r="K1" s="24"/>
      <c r="M1" s="24"/>
      <c r="N1" s="110" t="s">
        <v>1</v>
      </c>
      <c r="O1" s="82"/>
      <c r="P1" s="91"/>
      <c r="Q1" s="24"/>
      <c r="R1" s="1"/>
      <c r="S1" s="24"/>
      <c r="T1" s="24"/>
      <c r="U1" s="24"/>
      <c r="V1" s="24"/>
      <c r="W1" s="24"/>
      <c r="X1" s="39"/>
      <c r="Y1" s="39"/>
      <c r="Z1" s="39"/>
      <c r="AA1"/>
      <c r="AB1"/>
      <c r="AC1"/>
      <c r="AD1" s="39"/>
      <c r="AE1" s="39"/>
      <c r="AF1" s="39"/>
      <c r="AG1" s="39"/>
      <c r="AH1" s="39"/>
    </row>
    <row r="2" spans="1:34" s="17" customFormat="1" ht="25.5" x14ac:dyDescent="0.2">
      <c r="A2" s="18" t="s">
        <v>11</v>
      </c>
      <c r="B2" s="18" t="s">
        <v>12</v>
      </c>
      <c r="C2" s="18" t="s">
        <v>13</v>
      </c>
      <c r="D2" s="48" t="s">
        <v>20</v>
      </c>
      <c r="F2" s="18" t="s">
        <v>18</v>
      </c>
      <c r="G2" s="18" t="s">
        <v>15</v>
      </c>
      <c r="H2" s="18" t="s">
        <v>19</v>
      </c>
      <c r="I2" s="18" t="s">
        <v>218</v>
      </c>
      <c r="K2" s="89" t="s">
        <v>217</v>
      </c>
      <c r="M2" s="89" t="s">
        <v>3</v>
      </c>
      <c r="N2" s="89" t="s">
        <v>12</v>
      </c>
      <c r="O2" s="37" t="s">
        <v>13</v>
      </c>
      <c r="P2" s="89" t="s">
        <v>14</v>
      </c>
      <c r="Q2" s="89" t="s">
        <v>2</v>
      </c>
      <c r="R2" s="89" t="s">
        <v>56</v>
      </c>
      <c r="S2" s="90"/>
      <c r="T2" s="149" t="s">
        <v>4</v>
      </c>
      <c r="U2" s="149" t="s">
        <v>5</v>
      </c>
      <c r="V2" s="89" t="s">
        <v>6</v>
      </c>
      <c r="W2" s="123"/>
      <c r="X2" s="22" t="s">
        <v>568</v>
      </c>
      <c r="Y2" s="22" t="s">
        <v>339</v>
      </c>
      <c r="Z2" s="22" t="s">
        <v>859</v>
      </c>
      <c r="AA2" s="21" t="s">
        <v>340</v>
      </c>
      <c r="AB2" s="21" t="s">
        <v>341</v>
      </c>
      <c r="AC2" s="21" t="s">
        <v>342</v>
      </c>
      <c r="AD2" s="22" t="s">
        <v>583</v>
      </c>
      <c r="AE2" s="22">
        <v>1</v>
      </c>
      <c r="AF2" s="22">
        <v>2</v>
      </c>
      <c r="AG2" s="22">
        <v>3</v>
      </c>
      <c r="AH2" s="22" t="s">
        <v>345</v>
      </c>
    </row>
    <row r="3" spans="1:34" x14ac:dyDescent="0.2">
      <c r="A3" s="18">
        <v>1</v>
      </c>
      <c r="B3" s="54" t="s">
        <v>882</v>
      </c>
      <c r="C3" s="66" t="s">
        <v>883</v>
      </c>
      <c r="D3" s="52" t="s">
        <v>884</v>
      </c>
      <c r="F3" s="20">
        <v>13</v>
      </c>
      <c r="G3" s="25" t="s">
        <v>298</v>
      </c>
      <c r="H3" s="51">
        <v>1</v>
      </c>
      <c r="I3" s="133">
        <f t="shared" ref="I3:I34" si="0">IF(OR(H3="DSQ",H3="RAF",H3="DNC",H3="DPG"),0,IF(OR(H3="DNS",H3="DNF"),100*(($F3-$F3+1)/$F3)+50*(LOG($F3/$F3)),100*(($F3-H3+1)/$F3)+50*(LOG($F3/H3))))</f>
        <v>155.69716761534184</v>
      </c>
      <c r="K3" s="51" t="s">
        <v>22</v>
      </c>
      <c r="M3" s="106">
        <v>1</v>
      </c>
      <c r="N3" s="107">
        <v>1929</v>
      </c>
      <c r="O3" s="147" t="s">
        <v>109</v>
      </c>
      <c r="P3" s="136" t="s">
        <v>348</v>
      </c>
      <c r="Q3" s="106" t="s">
        <v>244</v>
      </c>
      <c r="R3" s="108">
        <v>6</v>
      </c>
      <c r="S3" s="109"/>
      <c r="T3" s="127">
        <v>4</v>
      </c>
      <c r="U3" s="127">
        <v>1</v>
      </c>
      <c r="V3" s="107">
        <v>1</v>
      </c>
      <c r="W3" s="125"/>
      <c r="X3" s="272">
        <v>1</v>
      </c>
      <c r="Y3" s="273">
        <v>1929</v>
      </c>
      <c r="Z3" s="273">
        <v>20</v>
      </c>
      <c r="AA3" s="282" t="s">
        <v>109</v>
      </c>
      <c r="AB3" s="274" t="s">
        <v>243</v>
      </c>
      <c r="AC3" s="274" t="s">
        <v>348</v>
      </c>
      <c r="AD3" s="273" t="s">
        <v>244</v>
      </c>
      <c r="AE3" s="273">
        <v>4</v>
      </c>
      <c r="AF3" s="273">
        <v>1</v>
      </c>
      <c r="AG3" s="273">
        <v>1</v>
      </c>
      <c r="AH3" s="275">
        <v>6</v>
      </c>
    </row>
    <row r="4" spans="1:34" x14ac:dyDescent="0.2">
      <c r="A4" s="18">
        <v>2</v>
      </c>
      <c r="B4" s="54">
        <v>577</v>
      </c>
      <c r="C4" s="53" t="s">
        <v>44</v>
      </c>
      <c r="D4" s="52" t="s">
        <v>368</v>
      </c>
      <c r="F4" s="20">
        <v>11</v>
      </c>
      <c r="G4" s="25" t="s">
        <v>22</v>
      </c>
      <c r="H4" s="51">
        <v>1</v>
      </c>
      <c r="I4" s="133">
        <f t="shared" si="0"/>
        <v>152.06963425791125</v>
      </c>
      <c r="K4" s="51" t="s">
        <v>244</v>
      </c>
      <c r="M4" s="106">
        <v>2</v>
      </c>
      <c r="N4" s="107" t="s">
        <v>523</v>
      </c>
      <c r="O4" s="147" t="s">
        <v>524</v>
      </c>
      <c r="P4" s="136" t="s">
        <v>821</v>
      </c>
      <c r="Q4" s="106" t="s">
        <v>244</v>
      </c>
      <c r="R4" s="108">
        <v>6</v>
      </c>
      <c r="S4" s="109"/>
      <c r="T4" s="127">
        <v>2</v>
      </c>
      <c r="U4" s="127">
        <v>2</v>
      </c>
      <c r="V4" s="107">
        <v>2</v>
      </c>
      <c r="W4" s="125"/>
      <c r="X4" s="276">
        <v>2</v>
      </c>
      <c r="Y4" s="39" t="s">
        <v>523</v>
      </c>
      <c r="Z4" s="39">
        <v>24</v>
      </c>
      <c r="AA4" t="s">
        <v>524</v>
      </c>
      <c r="AB4" t="s">
        <v>820</v>
      </c>
      <c r="AC4" t="s">
        <v>821</v>
      </c>
      <c r="AD4" s="39" t="s">
        <v>244</v>
      </c>
      <c r="AE4" s="39">
        <v>2</v>
      </c>
      <c r="AF4" s="39">
        <v>2</v>
      </c>
      <c r="AG4" s="39">
        <v>2</v>
      </c>
      <c r="AH4" s="277">
        <v>6</v>
      </c>
    </row>
    <row r="5" spans="1:34" x14ac:dyDescent="0.2">
      <c r="A5" s="18">
        <v>3</v>
      </c>
      <c r="B5" s="54">
        <v>1929</v>
      </c>
      <c r="C5" s="66" t="s">
        <v>109</v>
      </c>
      <c r="D5" s="52" t="s">
        <v>348</v>
      </c>
      <c r="F5" s="20">
        <v>10</v>
      </c>
      <c r="G5" s="25" t="s">
        <v>244</v>
      </c>
      <c r="H5" s="51">
        <v>1</v>
      </c>
      <c r="I5" s="133">
        <f t="shared" si="0"/>
        <v>150</v>
      </c>
      <c r="K5" s="51" t="s">
        <v>244</v>
      </c>
      <c r="M5" s="106">
        <v>3</v>
      </c>
      <c r="N5" s="107" t="s">
        <v>272</v>
      </c>
      <c r="O5" s="147" t="s">
        <v>273</v>
      </c>
      <c r="P5" s="136" t="s">
        <v>346</v>
      </c>
      <c r="Q5" s="106" t="s">
        <v>244</v>
      </c>
      <c r="R5" s="108">
        <v>11</v>
      </c>
      <c r="S5" s="109"/>
      <c r="T5" s="127">
        <v>1</v>
      </c>
      <c r="U5" s="127">
        <v>6</v>
      </c>
      <c r="V5" s="107">
        <v>4</v>
      </c>
      <c r="W5" s="125"/>
      <c r="X5" s="276">
        <v>3</v>
      </c>
      <c r="Y5" s="39" t="s">
        <v>272</v>
      </c>
      <c r="Z5" s="39">
        <v>76</v>
      </c>
      <c r="AA5" t="s">
        <v>273</v>
      </c>
      <c r="AB5" t="s">
        <v>717</v>
      </c>
      <c r="AC5" t="s">
        <v>346</v>
      </c>
      <c r="AD5" s="39" t="s">
        <v>244</v>
      </c>
      <c r="AE5" s="39">
        <v>1</v>
      </c>
      <c r="AF5" s="39">
        <v>6</v>
      </c>
      <c r="AG5" s="39">
        <v>4</v>
      </c>
      <c r="AH5" s="277">
        <v>11</v>
      </c>
    </row>
    <row r="6" spans="1:34" x14ac:dyDescent="0.2">
      <c r="A6" s="18">
        <v>4</v>
      </c>
      <c r="B6" s="54" t="s">
        <v>454</v>
      </c>
      <c r="C6" s="66" t="s">
        <v>455</v>
      </c>
      <c r="D6" s="52" t="s">
        <v>355</v>
      </c>
      <c r="F6" s="20">
        <v>8</v>
      </c>
      <c r="G6" s="25" t="s">
        <v>283</v>
      </c>
      <c r="H6" s="51">
        <v>1</v>
      </c>
      <c r="I6" s="133">
        <f t="shared" si="0"/>
        <v>145.15449934959719</v>
      </c>
      <c r="K6" s="51" t="s">
        <v>244</v>
      </c>
      <c r="M6" s="106">
        <v>4</v>
      </c>
      <c r="N6" s="107" t="s">
        <v>316</v>
      </c>
      <c r="O6" s="147" t="s">
        <v>318</v>
      </c>
      <c r="P6" s="136" t="s">
        <v>320</v>
      </c>
      <c r="Q6" s="106" t="s">
        <v>244</v>
      </c>
      <c r="R6" s="108">
        <v>11</v>
      </c>
      <c r="S6" s="109"/>
      <c r="T6" s="127">
        <v>3</v>
      </c>
      <c r="U6" s="127">
        <v>5</v>
      </c>
      <c r="V6" s="107">
        <v>3</v>
      </c>
      <c r="W6" s="125"/>
      <c r="X6" s="276">
        <v>4</v>
      </c>
      <c r="Y6" s="39" t="s">
        <v>316</v>
      </c>
      <c r="Z6" s="39">
        <v>77</v>
      </c>
      <c r="AA6" t="s">
        <v>318</v>
      </c>
      <c r="AB6" t="s">
        <v>822</v>
      </c>
      <c r="AC6" t="s">
        <v>320</v>
      </c>
      <c r="AD6" s="39" t="s">
        <v>244</v>
      </c>
      <c r="AE6" s="39">
        <v>3</v>
      </c>
      <c r="AF6" s="39">
        <v>5</v>
      </c>
      <c r="AG6" s="39">
        <v>3</v>
      </c>
      <c r="AH6" s="277">
        <v>11</v>
      </c>
    </row>
    <row r="7" spans="1:34" x14ac:dyDescent="0.2">
      <c r="A7" s="18">
        <v>5</v>
      </c>
      <c r="B7" s="54" t="s">
        <v>900</v>
      </c>
      <c r="C7" s="53" t="s">
        <v>413</v>
      </c>
      <c r="D7" s="52" t="s">
        <v>901</v>
      </c>
      <c r="F7" s="20">
        <v>7</v>
      </c>
      <c r="G7" s="25" t="s">
        <v>21</v>
      </c>
      <c r="H7" s="51">
        <v>1</v>
      </c>
      <c r="I7" s="133">
        <f t="shared" si="0"/>
        <v>142.25490200071283</v>
      </c>
      <c r="K7" s="51" t="s">
        <v>22</v>
      </c>
      <c r="M7" s="106">
        <v>5</v>
      </c>
      <c r="N7" s="107">
        <v>2</v>
      </c>
      <c r="O7" s="147" t="s">
        <v>317</v>
      </c>
      <c r="P7" s="136" t="s">
        <v>247</v>
      </c>
      <c r="Q7" s="106" t="s">
        <v>244</v>
      </c>
      <c r="R7" s="108">
        <v>16</v>
      </c>
      <c r="S7" s="109"/>
      <c r="T7" s="127">
        <v>6</v>
      </c>
      <c r="U7" s="127">
        <v>3</v>
      </c>
      <c r="V7" s="107">
        <v>7</v>
      </c>
      <c r="W7" s="125"/>
      <c r="X7" s="276">
        <v>5</v>
      </c>
      <c r="Y7" s="39">
        <v>2</v>
      </c>
      <c r="Z7" s="39">
        <v>34</v>
      </c>
      <c r="AA7" t="s">
        <v>317</v>
      </c>
      <c r="AB7" t="s">
        <v>860</v>
      </c>
      <c r="AC7" t="s">
        <v>247</v>
      </c>
      <c r="AD7" s="39" t="s">
        <v>244</v>
      </c>
      <c r="AE7" s="39">
        <v>6</v>
      </c>
      <c r="AF7" s="39">
        <v>3</v>
      </c>
      <c r="AG7" s="39">
        <v>7</v>
      </c>
      <c r="AH7" s="277">
        <v>16</v>
      </c>
    </row>
    <row r="8" spans="1:34" x14ac:dyDescent="0.2">
      <c r="A8" s="18">
        <v>6</v>
      </c>
      <c r="B8" s="54" t="s">
        <v>311</v>
      </c>
      <c r="C8" s="53" t="s">
        <v>312</v>
      </c>
      <c r="D8" s="52" t="s">
        <v>927</v>
      </c>
      <c r="F8" s="20">
        <v>7</v>
      </c>
      <c r="G8" s="25" t="s">
        <v>174</v>
      </c>
      <c r="H8" s="51">
        <v>1</v>
      </c>
      <c r="I8" s="133">
        <f t="shared" si="0"/>
        <v>142.25490200071283</v>
      </c>
      <c r="K8" s="51" t="s">
        <v>244</v>
      </c>
      <c r="M8" s="106">
        <v>6</v>
      </c>
      <c r="N8" s="107">
        <v>464</v>
      </c>
      <c r="O8" s="147" t="s">
        <v>67</v>
      </c>
      <c r="P8" s="136" t="s">
        <v>245</v>
      </c>
      <c r="Q8" s="106" t="s">
        <v>244</v>
      </c>
      <c r="R8" s="108">
        <v>16</v>
      </c>
      <c r="S8" s="109"/>
      <c r="T8" s="127">
        <v>7</v>
      </c>
      <c r="U8" s="127">
        <v>4</v>
      </c>
      <c r="V8" s="107">
        <v>5</v>
      </c>
      <c r="W8" s="125"/>
      <c r="X8" s="276">
        <v>6</v>
      </c>
      <c r="Y8" s="39">
        <v>464</v>
      </c>
      <c r="Z8" s="39">
        <v>75</v>
      </c>
      <c r="AA8" t="s">
        <v>67</v>
      </c>
      <c r="AB8" t="s">
        <v>245</v>
      </c>
      <c r="AC8" t="s">
        <v>245</v>
      </c>
      <c r="AD8" s="39" t="s">
        <v>244</v>
      </c>
      <c r="AE8" s="39">
        <v>7</v>
      </c>
      <c r="AF8" s="39">
        <v>4</v>
      </c>
      <c r="AG8" s="39">
        <v>5</v>
      </c>
      <c r="AH8" s="277">
        <v>16</v>
      </c>
    </row>
    <row r="9" spans="1:34" x14ac:dyDescent="0.2">
      <c r="A9" s="18">
        <v>7</v>
      </c>
      <c r="B9" s="54" t="s">
        <v>295</v>
      </c>
      <c r="C9" s="53" t="s">
        <v>296</v>
      </c>
      <c r="D9" s="52" t="s">
        <v>350</v>
      </c>
      <c r="F9" s="20">
        <v>13</v>
      </c>
      <c r="G9" s="25" t="s">
        <v>298</v>
      </c>
      <c r="H9" s="51">
        <v>2</v>
      </c>
      <c r="I9" s="133">
        <f t="shared" si="0"/>
        <v>132.95336013983507</v>
      </c>
      <c r="K9" s="51" t="s">
        <v>244</v>
      </c>
      <c r="M9" s="106">
        <v>7</v>
      </c>
      <c r="N9" s="107" t="s">
        <v>861</v>
      </c>
      <c r="O9" s="147" t="s">
        <v>862</v>
      </c>
      <c r="P9" s="136" t="s">
        <v>864</v>
      </c>
      <c r="Q9" s="106" t="s">
        <v>244</v>
      </c>
      <c r="R9" s="108">
        <v>19</v>
      </c>
      <c r="S9" s="109"/>
      <c r="T9" s="127">
        <v>5</v>
      </c>
      <c r="U9" s="127">
        <v>8</v>
      </c>
      <c r="V9" s="107">
        <v>6</v>
      </c>
      <c r="W9" s="125"/>
      <c r="X9" s="276">
        <v>7</v>
      </c>
      <c r="Y9" s="39" t="s">
        <v>861</v>
      </c>
      <c r="Z9" s="39">
        <v>73</v>
      </c>
      <c r="AA9" t="s">
        <v>862</v>
      </c>
      <c r="AB9" t="s">
        <v>863</v>
      </c>
      <c r="AC9" t="s">
        <v>864</v>
      </c>
      <c r="AD9" s="39" t="s">
        <v>244</v>
      </c>
      <c r="AE9" s="39">
        <v>5</v>
      </c>
      <c r="AF9" s="39">
        <v>8</v>
      </c>
      <c r="AG9" s="39">
        <v>6</v>
      </c>
      <c r="AH9" s="277">
        <v>19</v>
      </c>
    </row>
    <row r="10" spans="1:34" x14ac:dyDescent="0.2">
      <c r="A10" s="18">
        <v>8</v>
      </c>
      <c r="B10" s="54" t="s">
        <v>72</v>
      </c>
      <c r="C10" s="53" t="s">
        <v>38</v>
      </c>
      <c r="D10" s="52" t="s">
        <v>906</v>
      </c>
      <c r="F10" s="20">
        <v>4</v>
      </c>
      <c r="G10" s="25" t="s">
        <v>907</v>
      </c>
      <c r="H10" s="51">
        <v>1</v>
      </c>
      <c r="I10" s="133">
        <f t="shared" si="0"/>
        <v>130.10299956639813</v>
      </c>
      <c r="K10" s="51" t="s">
        <v>244</v>
      </c>
      <c r="M10" s="106">
        <v>8</v>
      </c>
      <c r="N10" s="107" t="s">
        <v>865</v>
      </c>
      <c r="O10" s="147" t="s">
        <v>276</v>
      </c>
      <c r="P10" s="136" t="s">
        <v>867</v>
      </c>
      <c r="Q10" s="106" t="s">
        <v>244</v>
      </c>
      <c r="R10" s="108">
        <v>23</v>
      </c>
      <c r="S10" s="109"/>
      <c r="T10" s="127">
        <v>8</v>
      </c>
      <c r="U10" s="127">
        <v>7</v>
      </c>
      <c r="V10" s="107">
        <v>8</v>
      </c>
      <c r="W10" s="125"/>
      <c r="X10" s="276">
        <v>8</v>
      </c>
      <c r="Y10" s="39" t="s">
        <v>865</v>
      </c>
      <c r="Z10" s="39">
        <v>48</v>
      </c>
      <c r="AA10" t="s">
        <v>276</v>
      </c>
      <c r="AB10" t="s">
        <v>866</v>
      </c>
      <c r="AC10" t="s">
        <v>867</v>
      </c>
      <c r="AD10" s="39" t="s">
        <v>244</v>
      </c>
      <c r="AE10" s="39">
        <v>8</v>
      </c>
      <c r="AF10" s="39">
        <v>7</v>
      </c>
      <c r="AG10" s="39">
        <v>8</v>
      </c>
      <c r="AH10" s="277">
        <v>23</v>
      </c>
    </row>
    <row r="11" spans="1:34" x14ac:dyDescent="0.2">
      <c r="A11" s="18">
        <v>9</v>
      </c>
      <c r="B11" s="54">
        <v>37</v>
      </c>
      <c r="C11" s="53" t="s">
        <v>372</v>
      </c>
      <c r="D11" s="52" t="s">
        <v>373</v>
      </c>
      <c r="F11" s="20">
        <v>11</v>
      </c>
      <c r="G11" s="25" t="s">
        <v>22</v>
      </c>
      <c r="H11" s="51">
        <v>2</v>
      </c>
      <c r="I11" s="133">
        <f t="shared" si="0"/>
        <v>127.92722538380309</v>
      </c>
      <c r="K11" s="51" t="s">
        <v>22</v>
      </c>
      <c r="M11" s="106">
        <v>9</v>
      </c>
      <c r="N11" s="107" t="s">
        <v>868</v>
      </c>
      <c r="O11" s="147" t="s">
        <v>869</v>
      </c>
      <c r="P11" s="136" t="s">
        <v>871</v>
      </c>
      <c r="Q11" s="106" t="s">
        <v>244</v>
      </c>
      <c r="R11" s="108">
        <v>29</v>
      </c>
      <c r="S11" s="109"/>
      <c r="T11" s="127">
        <v>9</v>
      </c>
      <c r="U11" s="127">
        <v>9</v>
      </c>
      <c r="V11" s="107" t="s">
        <v>16</v>
      </c>
      <c r="W11" s="125"/>
      <c r="X11" s="276">
        <v>9</v>
      </c>
      <c r="Y11" s="39" t="s">
        <v>868</v>
      </c>
      <c r="Z11" s="39">
        <v>45</v>
      </c>
      <c r="AA11" t="s">
        <v>869</v>
      </c>
      <c r="AB11" t="s">
        <v>870</v>
      </c>
      <c r="AC11" t="s">
        <v>871</v>
      </c>
      <c r="AD11" s="39" t="s">
        <v>244</v>
      </c>
      <c r="AE11" s="39">
        <v>9</v>
      </c>
      <c r="AF11" s="39">
        <v>9</v>
      </c>
      <c r="AG11" s="39" t="s">
        <v>16</v>
      </c>
      <c r="AH11" s="277">
        <v>29</v>
      </c>
    </row>
    <row r="12" spans="1:34" x14ac:dyDescent="0.2">
      <c r="A12" s="18">
        <v>10</v>
      </c>
      <c r="B12" s="54" t="s">
        <v>523</v>
      </c>
      <c r="C12" s="134" t="s">
        <v>524</v>
      </c>
      <c r="D12" s="52" t="s">
        <v>821</v>
      </c>
      <c r="F12" s="20">
        <v>10</v>
      </c>
      <c r="G12" s="25" t="s">
        <v>244</v>
      </c>
      <c r="H12" s="51">
        <v>2</v>
      </c>
      <c r="I12" s="133">
        <f t="shared" si="0"/>
        <v>124.94850021680094</v>
      </c>
      <c r="K12" s="51" t="s">
        <v>244</v>
      </c>
      <c r="M12" s="106">
        <v>10</v>
      </c>
      <c r="N12" s="107">
        <v>7</v>
      </c>
      <c r="O12" s="147" t="s">
        <v>274</v>
      </c>
      <c r="P12" s="136" t="s">
        <v>872</v>
      </c>
      <c r="Q12" s="106" t="s">
        <v>244</v>
      </c>
      <c r="R12" s="108">
        <v>33</v>
      </c>
      <c r="S12" s="109"/>
      <c r="T12" s="127" t="s">
        <v>16</v>
      </c>
      <c r="U12" s="127" t="s">
        <v>17</v>
      </c>
      <c r="V12" s="107" t="s">
        <v>16</v>
      </c>
      <c r="W12" s="125"/>
      <c r="X12" s="276">
        <v>10</v>
      </c>
      <c r="Y12" s="39">
        <v>7</v>
      </c>
      <c r="Z12" s="39">
        <v>43</v>
      </c>
      <c r="AA12" t="s">
        <v>274</v>
      </c>
      <c r="AB12" t="s">
        <v>275</v>
      </c>
      <c r="AC12" t="s">
        <v>872</v>
      </c>
      <c r="AD12" s="39" t="s">
        <v>244</v>
      </c>
      <c r="AE12" s="39" t="s">
        <v>16</v>
      </c>
      <c r="AF12" s="39" t="s">
        <v>17</v>
      </c>
      <c r="AG12" s="39" t="s">
        <v>16</v>
      </c>
      <c r="AH12" s="277">
        <v>33</v>
      </c>
    </row>
    <row r="13" spans="1:34" x14ac:dyDescent="0.2">
      <c r="A13" s="18">
        <v>11</v>
      </c>
      <c r="B13" s="54" t="s">
        <v>292</v>
      </c>
      <c r="C13" s="53" t="s">
        <v>293</v>
      </c>
      <c r="D13" s="52" t="s">
        <v>873</v>
      </c>
      <c r="F13" s="20">
        <v>8</v>
      </c>
      <c r="G13" s="25" t="s">
        <v>283</v>
      </c>
      <c r="H13" s="51">
        <v>2</v>
      </c>
      <c r="I13" s="133">
        <f t="shared" si="0"/>
        <v>117.60299956639813</v>
      </c>
      <c r="K13" s="51" t="s">
        <v>23</v>
      </c>
      <c r="M13" s="51">
        <v>1</v>
      </c>
      <c r="N13" s="54" t="s">
        <v>454</v>
      </c>
      <c r="O13" s="148" t="s">
        <v>455</v>
      </c>
      <c r="P13" s="131" t="s">
        <v>355</v>
      </c>
      <c r="Q13" s="51" t="s">
        <v>283</v>
      </c>
      <c r="R13" s="87">
        <v>3</v>
      </c>
      <c r="S13" s="93"/>
      <c r="T13" s="129">
        <v>1</v>
      </c>
      <c r="U13" s="129">
        <v>1</v>
      </c>
      <c r="V13" s="54">
        <v>1</v>
      </c>
      <c r="W13" s="125"/>
      <c r="X13" s="272">
        <v>1</v>
      </c>
      <c r="Y13" s="273" t="s">
        <v>454</v>
      </c>
      <c r="Z13" s="273">
        <v>16</v>
      </c>
      <c r="AA13" s="274" t="s">
        <v>455</v>
      </c>
      <c r="AB13" s="274" t="s">
        <v>355</v>
      </c>
      <c r="AC13" s="274"/>
      <c r="AD13" s="273" t="s">
        <v>283</v>
      </c>
      <c r="AE13" s="273">
        <v>1</v>
      </c>
      <c r="AF13" s="273">
        <v>1</v>
      </c>
      <c r="AG13" s="273">
        <v>1</v>
      </c>
      <c r="AH13" s="275">
        <v>3</v>
      </c>
    </row>
    <row r="14" spans="1:34" x14ac:dyDescent="0.2">
      <c r="A14" s="18">
        <v>12</v>
      </c>
      <c r="B14" s="54" t="s">
        <v>202</v>
      </c>
      <c r="C14" s="53" t="s">
        <v>203</v>
      </c>
      <c r="D14" s="52" t="s">
        <v>829</v>
      </c>
      <c r="F14" s="20">
        <v>13</v>
      </c>
      <c r="G14" s="25" t="s">
        <v>298</v>
      </c>
      <c r="H14" s="51">
        <v>3</v>
      </c>
      <c r="I14" s="133">
        <f t="shared" si="0"/>
        <v>116.45648949474332</v>
      </c>
      <c r="K14" s="51" t="s">
        <v>23</v>
      </c>
      <c r="M14" s="51">
        <v>2</v>
      </c>
      <c r="N14" s="54" t="s">
        <v>292</v>
      </c>
      <c r="O14" s="148" t="s">
        <v>293</v>
      </c>
      <c r="P14" s="131" t="s">
        <v>873</v>
      </c>
      <c r="Q14" s="51" t="s">
        <v>283</v>
      </c>
      <c r="R14" s="87">
        <v>6</v>
      </c>
      <c r="S14" s="93"/>
      <c r="T14" s="129">
        <v>2</v>
      </c>
      <c r="U14" s="129">
        <v>2</v>
      </c>
      <c r="V14" s="54">
        <v>2</v>
      </c>
      <c r="W14" s="125"/>
      <c r="X14" s="276">
        <v>2</v>
      </c>
      <c r="Y14" s="39" t="s">
        <v>292</v>
      </c>
      <c r="Z14" s="39">
        <v>67</v>
      </c>
      <c r="AA14" t="s">
        <v>293</v>
      </c>
      <c r="AB14" t="s">
        <v>294</v>
      </c>
      <c r="AC14" t="s">
        <v>873</v>
      </c>
      <c r="AD14" s="39" t="s">
        <v>283</v>
      </c>
      <c r="AE14" s="39">
        <v>2</v>
      </c>
      <c r="AF14" s="39">
        <v>2</v>
      </c>
      <c r="AG14" s="39">
        <v>2</v>
      </c>
      <c r="AH14" s="277">
        <v>6</v>
      </c>
    </row>
    <row r="15" spans="1:34" x14ac:dyDescent="0.2">
      <c r="A15" s="18">
        <v>13</v>
      </c>
      <c r="B15" s="54">
        <v>557</v>
      </c>
      <c r="C15" s="134" t="s">
        <v>206</v>
      </c>
      <c r="D15" s="52" t="s">
        <v>365</v>
      </c>
      <c r="F15" s="20">
        <v>7</v>
      </c>
      <c r="G15" s="25" t="s">
        <v>21</v>
      </c>
      <c r="H15" s="51">
        <v>2</v>
      </c>
      <c r="I15" s="133">
        <f t="shared" si="0"/>
        <v>112.91768793179949</v>
      </c>
      <c r="K15" s="51" t="s">
        <v>23</v>
      </c>
      <c r="M15" s="51">
        <v>3</v>
      </c>
      <c r="N15" s="54" t="s">
        <v>874</v>
      </c>
      <c r="O15" s="148" t="s">
        <v>287</v>
      </c>
      <c r="P15" s="131" t="s">
        <v>875</v>
      </c>
      <c r="Q15" s="51" t="s">
        <v>283</v>
      </c>
      <c r="R15" s="87">
        <v>11</v>
      </c>
      <c r="S15" s="93"/>
      <c r="T15" s="129">
        <v>4</v>
      </c>
      <c r="U15" s="129">
        <v>4</v>
      </c>
      <c r="V15" s="54">
        <v>3</v>
      </c>
      <c r="W15" s="125"/>
      <c r="X15" s="276">
        <v>3</v>
      </c>
      <c r="Y15" s="39" t="s">
        <v>874</v>
      </c>
      <c r="Z15" s="39">
        <v>69</v>
      </c>
      <c r="AA15" t="s">
        <v>287</v>
      </c>
      <c r="AB15" t="s">
        <v>288</v>
      </c>
      <c r="AC15" t="s">
        <v>875</v>
      </c>
      <c r="AD15" s="39" t="s">
        <v>283</v>
      </c>
      <c r="AE15" s="39">
        <v>4</v>
      </c>
      <c r="AF15" s="39">
        <v>4</v>
      </c>
      <c r="AG15" s="39">
        <v>3</v>
      </c>
      <c r="AH15" s="277">
        <v>11</v>
      </c>
    </row>
    <row r="16" spans="1:34" x14ac:dyDescent="0.2">
      <c r="A16" s="18">
        <v>14</v>
      </c>
      <c r="B16" s="54" t="s">
        <v>428</v>
      </c>
      <c r="C16" s="53" t="s">
        <v>68</v>
      </c>
      <c r="D16" s="52" t="s">
        <v>929</v>
      </c>
      <c r="F16" s="20">
        <v>7</v>
      </c>
      <c r="G16" s="25" t="s">
        <v>174</v>
      </c>
      <c r="H16" s="51">
        <v>2</v>
      </c>
      <c r="I16" s="133">
        <f t="shared" si="0"/>
        <v>112.91768793179949</v>
      </c>
      <c r="K16" s="51" t="s">
        <v>23</v>
      </c>
      <c r="M16" s="51">
        <v>4</v>
      </c>
      <c r="N16" s="54" t="s">
        <v>845</v>
      </c>
      <c r="O16" s="148" t="s">
        <v>846</v>
      </c>
      <c r="P16" s="131" t="s">
        <v>848</v>
      </c>
      <c r="Q16" s="51" t="s">
        <v>283</v>
      </c>
      <c r="R16" s="87">
        <v>15</v>
      </c>
      <c r="S16" s="93"/>
      <c r="T16" s="129">
        <v>7</v>
      </c>
      <c r="U16" s="129">
        <v>3</v>
      </c>
      <c r="V16" s="54">
        <v>5</v>
      </c>
      <c r="W16" s="125"/>
      <c r="X16" s="276">
        <v>4</v>
      </c>
      <c r="Y16" s="39" t="s">
        <v>845</v>
      </c>
      <c r="Z16" s="39">
        <v>49</v>
      </c>
      <c r="AA16" t="s">
        <v>846</v>
      </c>
      <c r="AB16" t="s">
        <v>847</v>
      </c>
      <c r="AC16" t="s">
        <v>848</v>
      </c>
      <c r="AD16" s="39" t="s">
        <v>283</v>
      </c>
      <c r="AE16" s="39">
        <v>7</v>
      </c>
      <c r="AF16" s="39">
        <v>3</v>
      </c>
      <c r="AG16" s="39">
        <v>5</v>
      </c>
      <c r="AH16" s="277">
        <v>15</v>
      </c>
    </row>
    <row r="17" spans="1:34" x14ac:dyDescent="0.2">
      <c r="A17" s="18">
        <v>15</v>
      </c>
      <c r="B17" s="54">
        <v>21</v>
      </c>
      <c r="C17" s="53" t="s">
        <v>482</v>
      </c>
      <c r="D17" s="52" t="s">
        <v>916</v>
      </c>
      <c r="F17" s="20">
        <v>11</v>
      </c>
      <c r="G17" s="25" t="s">
        <v>22</v>
      </c>
      <c r="H17" s="51">
        <v>3</v>
      </c>
      <c r="I17" s="133">
        <f t="shared" si="0"/>
        <v>110.03175334010996</v>
      </c>
      <c r="K17" s="51" t="s">
        <v>23</v>
      </c>
      <c r="M17" s="51">
        <v>5</v>
      </c>
      <c r="N17" s="54" t="s">
        <v>284</v>
      </c>
      <c r="O17" s="148" t="s">
        <v>285</v>
      </c>
      <c r="P17" s="131" t="s">
        <v>286</v>
      </c>
      <c r="Q17" s="51" t="s">
        <v>283</v>
      </c>
      <c r="R17" s="87">
        <v>15</v>
      </c>
      <c r="S17" s="93"/>
      <c r="T17" s="129">
        <v>5</v>
      </c>
      <c r="U17" s="129">
        <v>6</v>
      </c>
      <c r="V17" s="54">
        <v>4</v>
      </c>
      <c r="W17" s="125"/>
      <c r="X17" s="276">
        <v>5</v>
      </c>
      <c r="Y17" s="39" t="s">
        <v>284</v>
      </c>
      <c r="Z17" s="39">
        <v>71</v>
      </c>
      <c r="AA17" t="s">
        <v>285</v>
      </c>
      <c r="AB17" t="s">
        <v>286</v>
      </c>
      <c r="AC17" t="s">
        <v>286</v>
      </c>
      <c r="AD17" s="39" t="s">
        <v>283</v>
      </c>
      <c r="AE17" s="39">
        <v>5</v>
      </c>
      <c r="AF17" s="39">
        <v>6</v>
      </c>
      <c r="AG17" s="39">
        <v>4</v>
      </c>
      <c r="AH17" s="277">
        <v>15</v>
      </c>
    </row>
    <row r="18" spans="1:34" x14ac:dyDescent="0.2">
      <c r="A18" s="18">
        <v>16</v>
      </c>
      <c r="B18" s="54" t="s">
        <v>272</v>
      </c>
      <c r="C18" s="53" t="s">
        <v>273</v>
      </c>
      <c r="D18" s="52" t="s">
        <v>346</v>
      </c>
      <c r="F18" s="20">
        <v>10</v>
      </c>
      <c r="G18" s="25" t="s">
        <v>244</v>
      </c>
      <c r="H18" s="51">
        <v>3</v>
      </c>
      <c r="I18" s="133">
        <f t="shared" si="0"/>
        <v>106.14393726401688</v>
      </c>
      <c r="K18" s="51" t="s">
        <v>23</v>
      </c>
      <c r="M18" s="51">
        <v>6</v>
      </c>
      <c r="N18" s="54" t="s">
        <v>876</v>
      </c>
      <c r="O18" s="148" t="s">
        <v>649</v>
      </c>
      <c r="P18" s="131" t="s">
        <v>877</v>
      </c>
      <c r="Q18" s="51" t="s">
        <v>283</v>
      </c>
      <c r="R18" s="87">
        <v>17</v>
      </c>
      <c r="S18" s="93"/>
      <c r="T18" s="129">
        <v>6</v>
      </c>
      <c r="U18" s="129">
        <v>5</v>
      </c>
      <c r="V18" s="54">
        <v>6</v>
      </c>
      <c r="W18" s="125"/>
      <c r="X18" s="276">
        <v>6</v>
      </c>
      <c r="Y18" s="39" t="s">
        <v>876</v>
      </c>
      <c r="Z18" s="39">
        <v>72</v>
      </c>
      <c r="AA18" t="s">
        <v>649</v>
      </c>
      <c r="AB18" t="s">
        <v>877</v>
      </c>
      <c r="AC18" t="s">
        <v>877</v>
      </c>
      <c r="AD18" s="39" t="s">
        <v>283</v>
      </c>
      <c r="AE18" s="39">
        <v>6</v>
      </c>
      <c r="AF18" s="39">
        <v>5</v>
      </c>
      <c r="AG18" s="39">
        <v>6</v>
      </c>
      <c r="AH18" s="277">
        <v>17</v>
      </c>
    </row>
    <row r="19" spans="1:34" x14ac:dyDescent="0.2">
      <c r="A19" s="18">
        <v>17</v>
      </c>
      <c r="B19" s="54" t="s">
        <v>886</v>
      </c>
      <c r="C19" s="66" t="s">
        <v>887</v>
      </c>
      <c r="D19" s="52" t="s">
        <v>889</v>
      </c>
      <c r="F19" s="20">
        <v>13</v>
      </c>
      <c r="G19" s="25" t="s">
        <v>298</v>
      </c>
      <c r="H19" s="51">
        <v>4</v>
      </c>
      <c r="I19" s="133">
        <f t="shared" si="0"/>
        <v>102.51724497202065</v>
      </c>
      <c r="K19" s="51" t="s">
        <v>23</v>
      </c>
      <c r="M19" s="51">
        <v>7</v>
      </c>
      <c r="N19" s="54" t="s">
        <v>878</v>
      </c>
      <c r="O19" s="148" t="s">
        <v>879</v>
      </c>
      <c r="P19" s="131" t="s">
        <v>880</v>
      </c>
      <c r="Q19" s="51" t="s">
        <v>283</v>
      </c>
      <c r="R19" s="87">
        <v>21</v>
      </c>
      <c r="S19" s="93"/>
      <c r="T19" s="129">
        <v>3</v>
      </c>
      <c r="U19" s="129" t="s">
        <v>17</v>
      </c>
      <c r="V19" s="54" t="s">
        <v>17</v>
      </c>
      <c r="W19" s="125"/>
      <c r="X19" s="276">
        <v>7</v>
      </c>
      <c r="Y19" s="39" t="s">
        <v>878</v>
      </c>
      <c r="Z19" s="39">
        <v>57</v>
      </c>
      <c r="AA19" t="s">
        <v>879</v>
      </c>
      <c r="AB19" t="s">
        <v>831</v>
      </c>
      <c r="AC19" t="s">
        <v>880</v>
      </c>
      <c r="AD19" s="39" t="s">
        <v>283</v>
      </c>
      <c r="AE19" s="39">
        <v>3</v>
      </c>
      <c r="AF19" s="39" t="s">
        <v>17</v>
      </c>
      <c r="AG19" s="39" t="s">
        <v>17</v>
      </c>
      <c r="AH19" s="277">
        <v>21</v>
      </c>
    </row>
    <row r="20" spans="1:34" x14ac:dyDescent="0.2">
      <c r="A20" s="18">
        <v>18</v>
      </c>
      <c r="B20" s="54" t="s">
        <v>874</v>
      </c>
      <c r="C20" s="134" t="s">
        <v>287</v>
      </c>
      <c r="D20" s="52" t="s">
        <v>875</v>
      </c>
      <c r="F20" s="20">
        <v>8</v>
      </c>
      <c r="G20" s="25" t="s">
        <v>283</v>
      </c>
      <c r="H20" s="51">
        <v>3</v>
      </c>
      <c r="I20" s="133">
        <f t="shared" si="0"/>
        <v>96.298436613614058</v>
      </c>
      <c r="K20" s="51" t="s">
        <v>23</v>
      </c>
      <c r="M20" s="51">
        <v>8</v>
      </c>
      <c r="N20" s="54" t="s">
        <v>881</v>
      </c>
      <c r="O20" s="148" t="s">
        <v>290</v>
      </c>
      <c r="P20" s="131" t="s">
        <v>322</v>
      </c>
      <c r="Q20" s="51" t="s">
        <v>283</v>
      </c>
      <c r="R20" s="87">
        <v>23</v>
      </c>
      <c r="S20" s="93"/>
      <c r="T20" s="129">
        <v>9</v>
      </c>
      <c r="U20" s="129">
        <v>7</v>
      </c>
      <c r="V20" s="54">
        <v>7</v>
      </c>
      <c r="W20" s="125"/>
      <c r="X20" s="278">
        <v>8</v>
      </c>
      <c r="Y20" s="279" t="s">
        <v>881</v>
      </c>
      <c r="Z20" s="279">
        <v>28</v>
      </c>
      <c r="AA20" s="280" t="s">
        <v>290</v>
      </c>
      <c r="AB20" s="280" t="s">
        <v>291</v>
      </c>
      <c r="AC20" s="280" t="s">
        <v>322</v>
      </c>
      <c r="AD20" s="279" t="s">
        <v>283</v>
      </c>
      <c r="AE20" s="279">
        <v>9</v>
      </c>
      <c r="AF20" s="279">
        <v>7</v>
      </c>
      <c r="AG20" s="279">
        <v>7</v>
      </c>
      <c r="AH20" s="281">
        <v>23</v>
      </c>
    </row>
    <row r="21" spans="1:34" x14ac:dyDescent="0.2">
      <c r="A21" s="18">
        <v>19</v>
      </c>
      <c r="B21" s="54" t="s">
        <v>917</v>
      </c>
      <c r="C21" s="53" t="s">
        <v>918</v>
      </c>
      <c r="D21" s="52" t="s">
        <v>920</v>
      </c>
      <c r="F21" s="20">
        <v>11</v>
      </c>
      <c r="G21" s="25" t="s">
        <v>22</v>
      </c>
      <c r="H21" s="51">
        <v>4</v>
      </c>
      <c r="I21" s="133">
        <f t="shared" si="0"/>
        <v>94.693907418785869</v>
      </c>
      <c r="K21" s="51" t="s">
        <v>23</v>
      </c>
      <c r="M21" s="106">
        <v>1</v>
      </c>
      <c r="N21" s="107" t="s">
        <v>882</v>
      </c>
      <c r="O21" s="147" t="s">
        <v>883</v>
      </c>
      <c r="P21" s="136" t="s">
        <v>884</v>
      </c>
      <c r="Q21" s="106" t="s">
        <v>298</v>
      </c>
      <c r="R21" s="108">
        <v>7</v>
      </c>
      <c r="S21" s="109"/>
      <c r="T21" s="127">
        <v>4</v>
      </c>
      <c r="U21" s="127">
        <v>1</v>
      </c>
      <c r="V21" s="107">
        <v>2</v>
      </c>
      <c r="W21" s="125"/>
      <c r="X21" s="276">
        <v>1</v>
      </c>
      <c r="Y21" s="39" t="s">
        <v>882</v>
      </c>
      <c r="Z21" s="39">
        <v>26</v>
      </c>
      <c r="AA21" t="s">
        <v>883</v>
      </c>
      <c r="AB21" t="s">
        <v>884</v>
      </c>
      <c r="AC21" t="s">
        <v>884</v>
      </c>
      <c r="AD21" s="39" t="s">
        <v>298</v>
      </c>
      <c r="AE21" s="39">
        <v>4</v>
      </c>
      <c r="AF21" s="39">
        <v>1</v>
      </c>
      <c r="AG21" s="39">
        <v>2</v>
      </c>
      <c r="AH21" s="277">
        <v>7</v>
      </c>
    </row>
    <row r="22" spans="1:34" x14ac:dyDescent="0.2">
      <c r="A22" s="18">
        <v>20</v>
      </c>
      <c r="B22" s="54" t="s">
        <v>74</v>
      </c>
      <c r="C22" s="53" t="s">
        <v>52</v>
      </c>
      <c r="D22" s="52" t="s">
        <v>909</v>
      </c>
      <c r="F22" s="20">
        <v>4</v>
      </c>
      <c r="G22" s="25" t="s">
        <v>907</v>
      </c>
      <c r="H22" s="51">
        <v>2</v>
      </c>
      <c r="I22" s="133">
        <f t="shared" si="0"/>
        <v>90.051499783199063</v>
      </c>
      <c r="K22" s="51" t="s">
        <v>23</v>
      </c>
      <c r="M22" s="106">
        <v>2</v>
      </c>
      <c r="N22" s="107" t="s">
        <v>295</v>
      </c>
      <c r="O22" s="147" t="s">
        <v>296</v>
      </c>
      <c r="P22" s="136" t="s">
        <v>350</v>
      </c>
      <c r="Q22" s="106" t="s">
        <v>298</v>
      </c>
      <c r="R22" s="108">
        <v>8</v>
      </c>
      <c r="S22" s="109"/>
      <c r="T22" s="127">
        <v>5</v>
      </c>
      <c r="U22" s="127">
        <v>2</v>
      </c>
      <c r="V22" s="107">
        <v>1</v>
      </c>
      <c r="W22" s="125"/>
      <c r="X22" s="276">
        <v>2</v>
      </c>
      <c r="Y22" s="39" t="s">
        <v>295</v>
      </c>
      <c r="Z22" s="39">
        <v>51</v>
      </c>
      <c r="AA22" t="s">
        <v>296</v>
      </c>
      <c r="AB22" t="s">
        <v>297</v>
      </c>
      <c r="AC22" t="s">
        <v>350</v>
      </c>
      <c r="AD22" s="39" t="s">
        <v>298</v>
      </c>
      <c r="AE22" s="39">
        <v>5</v>
      </c>
      <c r="AF22" s="39">
        <v>2</v>
      </c>
      <c r="AG22" s="39">
        <v>1</v>
      </c>
      <c r="AH22" s="277">
        <v>8</v>
      </c>
    </row>
    <row r="23" spans="1:34" x14ac:dyDescent="0.2">
      <c r="A23" s="18">
        <v>21</v>
      </c>
      <c r="B23" s="54" t="s">
        <v>299</v>
      </c>
      <c r="C23" s="66" t="s">
        <v>300</v>
      </c>
      <c r="D23" s="52" t="s">
        <v>791</v>
      </c>
      <c r="F23" s="20">
        <v>13</v>
      </c>
      <c r="G23" s="25" t="s">
        <v>298</v>
      </c>
      <c r="H23" s="51">
        <v>5</v>
      </c>
      <c r="I23" s="133">
        <f t="shared" si="0"/>
        <v>89.979436629310129</v>
      </c>
      <c r="K23" s="51" t="s">
        <v>23</v>
      </c>
      <c r="M23" s="106">
        <v>3</v>
      </c>
      <c r="N23" s="107" t="s">
        <v>202</v>
      </c>
      <c r="O23" s="147" t="s">
        <v>203</v>
      </c>
      <c r="P23" s="136" t="s">
        <v>829</v>
      </c>
      <c r="Q23" s="106" t="s">
        <v>298</v>
      </c>
      <c r="R23" s="108">
        <v>9</v>
      </c>
      <c r="S23" s="109"/>
      <c r="T23" s="127">
        <v>1</v>
      </c>
      <c r="U23" s="127" t="s">
        <v>885</v>
      </c>
      <c r="V23" s="107">
        <v>5</v>
      </c>
      <c r="W23" s="126"/>
      <c r="X23" s="276">
        <v>3</v>
      </c>
      <c r="Y23" s="39" t="s">
        <v>202</v>
      </c>
      <c r="Z23" s="39">
        <v>22</v>
      </c>
      <c r="AA23" t="s">
        <v>203</v>
      </c>
      <c r="AB23" t="s">
        <v>235</v>
      </c>
      <c r="AC23" t="s">
        <v>829</v>
      </c>
      <c r="AD23" s="39" t="s">
        <v>298</v>
      </c>
      <c r="AE23" s="39">
        <v>1</v>
      </c>
      <c r="AF23" s="39" t="s">
        <v>885</v>
      </c>
      <c r="AG23" s="39">
        <v>5</v>
      </c>
      <c r="AH23" s="277">
        <v>9</v>
      </c>
    </row>
    <row r="24" spans="1:34" x14ac:dyDescent="0.2">
      <c r="A24" s="18">
        <v>22</v>
      </c>
      <c r="B24" s="54" t="s">
        <v>316</v>
      </c>
      <c r="C24" s="66" t="s">
        <v>318</v>
      </c>
      <c r="D24" s="52" t="s">
        <v>320</v>
      </c>
      <c r="F24" s="20">
        <v>10</v>
      </c>
      <c r="G24" s="25" t="s">
        <v>244</v>
      </c>
      <c r="H24" s="51">
        <v>4</v>
      </c>
      <c r="I24" s="133">
        <f t="shared" si="0"/>
        <v>89.897000433601875</v>
      </c>
      <c r="K24" s="51" t="s">
        <v>23</v>
      </c>
      <c r="M24" s="106">
        <v>4</v>
      </c>
      <c r="N24" s="107" t="s">
        <v>886</v>
      </c>
      <c r="O24" s="147" t="s">
        <v>887</v>
      </c>
      <c r="P24" s="136" t="s">
        <v>889</v>
      </c>
      <c r="Q24" s="106" t="s">
        <v>298</v>
      </c>
      <c r="R24" s="108">
        <v>12</v>
      </c>
      <c r="S24" s="109"/>
      <c r="T24" s="127">
        <v>6</v>
      </c>
      <c r="U24" s="127">
        <v>3</v>
      </c>
      <c r="V24" s="107">
        <v>3</v>
      </c>
      <c r="W24" s="125"/>
      <c r="X24" s="276">
        <v>4</v>
      </c>
      <c r="Y24" s="39" t="s">
        <v>886</v>
      </c>
      <c r="Z24" s="39">
        <v>60</v>
      </c>
      <c r="AA24" t="s">
        <v>887</v>
      </c>
      <c r="AB24" t="s">
        <v>888</v>
      </c>
      <c r="AC24" t="s">
        <v>889</v>
      </c>
      <c r="AD24" s="39" t="s">
        <v>298</v>
      </c>
      <c r="AE24" s="39">
        <v>6</v>
      </c>
      <c r="AF24" s="39">
        <v>3</v>
      </c>
      <c r="AG24" s="39">
        <v>3</v>
      </c>
      <c r="AH24" s="277">
        <v>12</v>
      </c>
    </row>
    <row r="25" spans="1:34" x14ac:dyDescent="0.2">
      <c r="A25" s="18">
        <v>23</v>
      </c>
      <c r="B25" s="54" t="s">
        <v>85</v>
      </c>
      <c r="C25" s="134" t="s">
        <v>57</v>
      </c>
      <c r="D25" s="52" t="s">
        <v>851</v>
      </c>
      <c r="F25" s="20">
        <v>7</v>
      </c>
      <c r="G25" s="25" t="s">
        <v>21</v>
      </c>
      <c r="H25" s="51">
        <v>3</v>
      </c>
      <c r="I25" s="133">
        <f t="shared" si="0"/>
        <v>89.827410693301147</v>
      </c>
      <c r="K25" s="51" t="s">
        <v>23</v>
      </c>
      <c r="M25" s="106">
        <v>5</v>
      </c>
      <c r="N25" s="107" t="s">
        <v>299</v>
      </c>
      <c r="O25" s="147" t="s">
        <v>300</v>
      </c>
      <c r="P25" s="136" t="s">
        <v>791</v>
      </c>
      <c r="Q25" s="106" t="s">
        <v>298</v>
      </c>
      <c r="R25" s="108">
        <v>13</v>
      </c>
      <c r="S25" s="109"/>
      <c r="T25" s="127">
        <v>5</v>
      </c>
      <c r="U25" s="127">
        <v>4</v>
      </c>
      <c r="V25" s="107">
        <v>4</v>
      </c>
      <c r="W25" s="125"/>
      <c r="X25" s="276">
        <v>5</v>
      </c>
      <c r="Y25" s="39" t="s">
        <v>299</v>
      </c>
      <c r="Z25" s="39">
        <v>54</v>
      </c>
      <c r="AA25" t="s">
        <v>300</v>
      </c>
      <c r="AB25" t="s">
        <v>301</v>
      </c>
      <c r="AC25" t="s">
        <v>791</v>
      </c>
      <c r="AD25" s="39" t="s">
        <v>298</v>
      </c>
      <c r="AE25" s="39">
        <v>5</v>
      </c>
      <c r="AF25" s="39">
        <v>4</v>
      </c>
      <c r="AG25" s="39">
        <v>4</v>
      </c>
      <c r="AH25" s="277">
        <v>13</v>
      </c>
    </row>
    <row r="26" spans="1:34" x14ac:dyDescent="0.2">
      <c r="A26" s="18">
        <v>24</v>
      </c>
      <c r="B26" s="54" t="s">
        <v>930</v>
      </c>
      <c r="C26" s="53" t="s">
        <v>931</v>
      </c>
      <c r="D26" s="52" t="s">
        <v>933</v>
      </c>
      <c r="F26" s="20">
        <v>7</v>
      </c>
      <c r="G26" s="25" t="s">
        <v>174</v>
      </c>
      <c r="H26" s="51">
        <v>3</v>
      </c>
      <c r="I26" s="133">
        <f t="shared" si="0"/>
        <v>89.827410693301147</v>
      </c>
      <c r="K26" s="51" t="s">
        <v>23</v>
      </c>
      <c r="M26" s="106">
        <v>6</v>
      </c>
      <c r="N26" s="107" t="s">
        <v>360</v>
      </c>
      <c r="O26" s="147" t="s">
        <v>792</v>
      </c>
      <c r="P26" s="136" t="s">
        <v>891</v>
      </c>
      <c r="Q26" s="106" t="s">
        <v>298</v>
      </c>
      <c r="R26" s="108">
        <v>19</v>
      </c>
      <c r="S26" s="109"/>
      <c r="T26" s="127">
        <v>6</v>
      </c>
      <c r="U26" s="127">
        <v>5</v>
      </c>
      <c r="V26" s="107">
        <v>8</v>
      </c>
      <c r="W26" s="125"/>
      <c r="X26" s="276">
        <v>6</v>
      </c>
      <c r="Y26" s="39" t="s">
        <v>360</v>
      </c>
      <c r="Z26" s="39">
        <v>31</v>
      </c>
      <c r="AA26" t="s">
        <v>792</v>
      </c>
      <c r="AB26" t="s">
        <v>890</v>
      </c>
      <c r="AC26" t="s">
        <v>891</v>
      </c>
      <c r="AD26" s="39" t="s">
        <v>298</v>
      </c>
      <c r="AE26" s="39">
        <v>6</v>
      </c>
      <c r="AF26" s="39">
        <v>5</v>
      </c>
      <c r="AG26" s="39">
        <v>8</v>
      </c>
      <c r="AH26" s="277">
        <v>19</v>
      </c>
    </row>
    <row r="27" spans="1:34" x14ac:dyDescent="0.2">
      <c r="A27" s="18">
        <v>25</v>
      </c>
      <c r="B27" s="54">
        <v>125</v>
      </c>
      <c r="C27" s="53" t="s">
        <v>45</v>
      </c>
      <c r="D27" s="52" t="s">
        <v>376</v>
      </c>
      <c r="F27" s="20">
        <v>11</v>
      </c>
      <c r="G27" s="25" t="s">
        <v>22</v>
      </c>
      <c r="H27" s="51">
        <v>5</v>
      </c>
      <c r="I27" s="133">
        <f t="shared" si="0"/>
        <v>80.75749767747395</v>
      </c>
      <c r="K27" s="51" t="s">
        <v>23</v>
      </c>
      <c r="M27" s="106">
        <v>7</v>
      </c>
      <c r="N27" s="107" t="s">
        <v>356</v>
      </c>
      <c r="O27" s="147" t="s">
        <v>302</v>
      </c>
      <c r="P27" s="136" t="s">
        <v>303</v>
      </c>
      <c r="Q27" s="106" t="s">
        <v>298</v>
      </c>
      <c r="R27" s="108">
        <v>20</v>
      </c>
      <c r="S27" s="109"/>
      <c r="T27" s="127">
        <v>7</v>
      </c>
      <c r="U27" s="127">
        <v>6</v>
      </c>
      <c r="V27" s="107">
        <v>7</v>
      </c>
      <c r="W27" s="125"/>
      <c r="X27" s="276">
        <v>7</v>
      </c>
      <c r="Y27" s="39" t="s">
        <v>356</v>
      </c>
      <c r="Z27" s="39">
        <v>14</v>
      </c>
      <c r="AA27" t="s">
        <v>302</v>
      </c>
      <c r="AB27" t="s">
        <v>303</v>
      </c>
      <c r="AC27" t="s">
        <v>303</v>
      </c>
      <c r="AD27" s="39" t="s">
        <v>298</v>
      </c>
      <c r="AE27" s="39">
        <v>7</v>
      </c>
      <c r="AF27" s="39">
        <v>6</v>
      </c>
      <c r="AG27" s="39">
        <v>7</v>
      </c>
      <c r="AH27" s="277">
        <v>20</v>
      </c>
    </row>
    <row r="28" spans="1:34" x14ac:dyDescent="0.2">
      <c r="A28" s="18">
        <v>26</v>
      </c>
      <c r="B28" s="54" t="s">
        <v>360</v>
      </c>
      <c r="C28" s="53" t="s">
        <v>792</v>
      </c>
      <c r="D28" s="52" t="s">
        <v>891</v>
      </c>
      <c r="F28" s="20">
        <v>13</v>
      </c>
      <c r="G28" s="25" t="s">
        <v>298</v>
      </c>
      <c r="H28" s="51">
        <v>6</v>
      </c>
      <c r="I28" s="133">
        <f t="shared" si="0"/>
        <v>78.328066634621194</v>
      </c>
      <c r="K28" s="51" t="s">
        <v>23</v>
      </c>
      <c r="M28" s="106">
        <v>8</v>
      </c>
      <c r="N28" s="107" t="s">
        <v>306</v>
      </c>
      <c r="O28" s="147" t="s">
        <v>307</v>
      </c>
      <c r="P28" s="136"/>
      <c r="Q28" s="106" t="s">
        <v>298</v>
      </c>
      <c r="R28" s="108">
        <v>25</v>
      </c>
      <c r="S28" s="109"/>
      <c r="T28" s="127">
        <v>9</v>
      </c>
      <c r="U28" s="127">
        <v>7</v>
      </c>
      <c r="V28" s="107">
        <v>9</v>
      </c>
      <c r="W28" s="126"/>
      <c r="X28" s="276">
        <v>8</v>
      </c>
      <c r="Y28" s="39" t="s">
        <v>306</v>
      </c>
      <c r="Z28" s="39">
        <v>41</v>
      </c>
      <c r="AA28" t="s">
        <v>307</v>
      </c>
      <c r="AD28" s="39" t="s">
        <v>298</v>
      </c>
      <c r="AE28" s="39">
        <v>9</v>
      </c>
      <c r="AF28" s="39">
        <v>7</v>
      </c>
      <c r="AG28" s="39">
        <v>9</v>
      </c>
      <c r="AH28" s="277">
        <v>25</v>
      </c>
    </row>
    <row r="29" spans="1:34" x14ac:dyDescent="0.2">
      <c r="A29" s="18">
        <v>27</v>
      </c>
      <c r="B29" s="54" t="s">
        <v>845</v>
      </c>
      <c r="C29" s="66" t="s">
        <v>846</v>
      </c>
      <c r="D29" s="52" t="s">
        <v>848</v>
      </c>
      <c r="F29" s="20">
        <v>8</v>
      </c>
      <c r="G29" s="25" t="s">
        <v>283</v>
      </c>
      <c r="H29" s="51">
        <v>4</v>
      </c>
      <c r="I29" s="133">
        <f t="shared" si="0"/>
        <v>77.551499783199063</v>
      </c>
      <c r="K29" s="51" t="s">
        <v>23</v>
      </c>
      <c r="M29" s="106">
        <v>9</v>
      </c>
      <c r="N29" s="107">
        <v>24446</v>
      </c>
      <c r="O29" s="147" t="s">
        <v>797</v>
      </c>
      <c r="P29" s="136" t="s">
        <v>327</v>
      </c>
      <c r="Q29" s="106" t="s">
        <v>298</v>
      </c>
      <c r="R29" s="108">
        <v>28</v>
      </c>
      <c r="S29" s="109"/>
      <c r="T29" s="127">
        <v>8</v>
      </c>
      <c r="U29" s="127" t="s">
        <v>458</v>
      </c>
      <c r="V29" s="107">
        <v>6</v>
      </c>
      <c r="W29" s="126"/>
      <c r="X29" s="276">
        <v>9</v>
      </c>
      <c r="Y29" s="39">
        <v>24446</v>
      </c>
      <c r="Z29" s="39">
        <v>70</v>
      </c>
      <c r="AA29" t="s">
        <v>797</v>
      </c>
      <c r="AB29" t="s">
        <v>798</v>
      </c>
      <c r="AC29" t="s">
        <v>327</v>
      </c>
      <c r="AD29" s="39" t="s">
        <v>298</v>
      </c>
      <c r="AE29" s="39">
        <v>8</v>
      </c>
      <c r="AF29" s="39" t="s">
        <v>458</v>
      </c>
      <c r="AG29" s="39">
        <v>6</v>
      </c>
      <c r="AH29" s="277">
        <v>28</v>
      </c>
    </row>
    <row r="30" spans="1:34" x14ac:dyDescent="0.2">
      <c r="A30" s="18">
        <v>28</v>
      </c>
      <c r="B30" s="54">
        <v>2</v>
      </c>
      <c r="C30" s="66" t="s">
        <v>317</v>
      </c>
      <c r="D30" s="52" t="s">
        <v>247</v>
      </c>
      <c r="F30" s="20">
        <v>10</v>
      </c>
      <c r="G30" s="25" t="s">
        <v>244</v>
      </c>
      <c r="H30" s="51">
        <v>5</v>
      </c>
      <c r="I30" s="133">
        <f t="shared" si="0"/>
        <v>75.051499783199063</v>
      </c>
      <c r="K30" s="51" t="s">
        <v>23</v>
      </c>
      <c r="M30" s="106">
        <v>10</v>
      </c>
      <c r="N30" s="107" t="s">
        <v>892</v>
      </c>
      <c r="O30" s="147" t="s">
        <v>304</v>
      </c>
      <c r="P30" s="136" t="s">
        <v>305</v>
      </c>
      <c r="Q30" s="106" t="s">
        <v>298</v>
      </c>
      <c r="R30" s="108">
        <v>29</v>
      </c>
      <c r="S30" s="109"/>
      <c r="T30" s="127">
        <v>11</v>
      </c>
      <c r="U30" s="127">
        <v>8</v>
      </c>
      <c r="V30" s="107">
        <v>10</v>
      </c>
      <c r="W30" s="125"/>
      <c r="X30" s="276">
        <v>10</v>
      </c>
      <c r="Y30" s="39" t="s">
        <v>892</v>
      </c>
      <c r="Z30" s="39">
        <v>52</v>
      </c>
      <c r="AA30" t="s">
        <v>304</v>
      </c>
      <c r="AB30" t="s">
        <v>305</v>
      </c>
      <c r="AC30" t="s">
        <v>305</v>
      </c>
      <c r="AD30" s="39" t="s">
        <v>298</v>
      </c>
      <c r="AE30" s="39">
        <v>11</v>
      </c>
      <c r="AF30" s="39">
        <v>8</v>
      </c>
      <c r="AG30" s="39">
        <v>10</v>
      </c>
      <c r="AH30" s="277">
        <v>29</v>
      </c>
    </row>
    <row r="31" spans="1:34" x14ac:dyDescent="0.2">
      <c r="A31" s="18">
        <v>29</v>
      </c>
      <c r="B31" s="54" t="s">
        <v>277</v>
      </c>
      <c r="C31" s="134" t="s">
        <v>277</v>
      </c>
      <c r="D31" s="52" t="s">
        <v>903</v>
      </c>
      <c r="F31" s="20">
        <v>7</v>
      </c>
      <c r="G31" s="25" t="s">
        <v>21</v>
      </c>
      <c r="H31" s="51">
        <v>4</v>
      </c>
      <c r="I31" s="133">
        <f t="shared" si="0"/>
        <v>69.29475957717186</v>
      </c>
      <c r="K31" s="51" t="s">
        <v>23</v>
      </c>
      <c r="M31" s="106">
        <v>11</v>
      </c>
      <c r="N31" s="107" t="s">
        <v>308</v>
      </c>
      <c r="O31" s="147" t="s">
        <v>309</v>
      </c>
      <c r="P31" s="136" t="s">
        <v>310</v>
      </c>
      <c r="Q31" s="106" t="s">
        <v>298</v>
      </c>
      <c r="R31" s="108">
        <v>32</v>
      </c>
      <c r="S31" s="109"/>
      <c r="T31" s="127">
        <v>10</v>
      </c>
      <c r="U31" s="127">
        <v>9</v>
      </c>
      <c r="V31" s="107">
        <v>13</v>
      </c>
      <c r="W31" s="125"/>
      <c r="X31" s="276">
        <v>11</v>
      </c>
      <c r="Y31" s="39" t="s">
        <v>308</v>
      </c>
      <c r="Z31" s="39">
        <v>53</v>
      </c>
      <c r="AA31" t="s">
        <v>309</v>
      </c>
      <c r="AB31" t="s">
        <v>310</v>
      </c>
      <c r="AC31" t="s">
        <v>310</v>
      </c>
      <c r="AD31" s="39" t="s">
        <v>298</v>
      </c>
      <c r="AE31" s="39">
        <v>10</v>
      </c>
      <c r="AF31" s="39">
        <v>9</v>
      </c>
      <c r="AG31" s="39">
        <v>13</v>
      </c>
      <c r="AH31" s="277">
        <v>32</v>
      </c>
    </row>
    <row r="32" spans="1:34" x14ac:dyDescent="0.2">
      <c r="A32" s="18">
        <v>30</v>
      </c>
      <c r="B32" s="54" t="s">
        <v>934</v>
      </c>
      <c r="C32" s="53" t="s">
        <v>935</v>
      </c>
      <c r="D32" s="52" t="s">
        <v>937</v>
      </c>
      <c r="F32" s="20">
        <v>7</v>
      </c>
      <c r="G32" s="25" t="s">
        <v>174</v>
      </c>
      <c r="H32" s="51">
        <v>4</v>
      </c>
      <c r="I32" s="133">
        <f t="shared" si="0"/>
        <v>69.29475957717186</v>
      </c>
      <c r="K32" s="51" t="s">
        <v>23</v>
      </c>
      <c r="M32" s="106">
        <v>12</v>
      </c>
      <c r="N32" s="107" t="s">
        <v>893</v>
      </c>
      <c r="O32" s="147" t="s">
        <v>894</v>
      </c>
      <c r="P32" s="136" t="s">
        <v>895</v>
      </c>
      <c r="Q32" s="106" t="s">
        <v>298</v>
      </c>
      <c r="R32" s="108">
        <v>36</v>
      </c>
      <c r="S32" s="109"/>
      <c r="T32" s="127" t="s">
        <v>16</v>
      </c>
      <c r="U32" s="127">
        <v>10</v>
      </c>
      <c r="V32" s="107">
        <v>12</v>
      </c>
      <c r="W32" s="125"/>
      <c r="X32" s="276">
        <v>12</v>
      </c>
      <c r="Y32" s="39" t="s">
        <v>893</v>
      </c>
      <c r="Z32" s="39">
        <v>68</v>
      </c>
      <c r="AA32" t="s">
        <v>894</v>
      </c>
      <c r="AB32" t="s">
        <v>895</v>
      </c>
      <c r="AC32" t="s">
        <v>895</v>
      </c>
      <c r="AD32" s="39" t="s">
        <v>298</v>
      </c>
      <c r="AE32" s="39" t="s">
        <v>16</v>
      </c>
      <c r="AF32" s="39">
        <v>10</v>
      </c>
      <c r="AG32" s="39">
        <v>12</v>
      </c>
      <c r="AH32" s="277">
        <v>36</v>
      </c>
    </row>
    <row r="33" spans="1:34" x14ac:dyDescent="0.2">
      <c r="A33" s="18">
        <v>31</v>
      </c>
      <c r="B33" s="54">
        <v>376</v>
      </c>
      <c r="C33" s="53" t="s">
        <v>88</v>
      </c>
      <c r="D33" s="52" t="s">
        <v>922</v>
      </c>
      <c r="F33" s="20">
        <v>11</v>
      </c>
      <c r="G33" s="25" t="s">
        <v>22</v>
      </c>
      <c r="H33" s="51">
        <v>6</v>
      </c>
      <c r="I33" s="133">
        <f t="shared" si="0"/>
        <v>67.707526284183615</v>
      </c>
      <c r="K33" s="51" t="s">
        <v>23</v>
      </c>
      <c r="M33" s="106">
        <v>13</v>
      </c>
      <c r="N33" s="107" t="s">
        <v>896</v>
      </c>
      <c r="O33" s="147" t="s">
        <v>897</v>
      </c>
      <c r="P33" s="136" t="s">
        <v>899</v>
      </c>
      <c r="Q33" s="106" t="s">
        <v>298</v>
      </c>
      <c r="R33" s="108">
        <v>39</v>
      </c>
      <c r="S33" s="109"/>
      <c r="T33" s="127" t="s">
        <v>17</v>
      </c>
      <c r="U33" s="127" t="s">
        <v>17</v>
      </c>
      <c r="V33" s="107">
        <v>11</v>
      </c>
      <c r="W33" s="125"/>
      <c r="X33" s="276">
        <v>13</v>
      </c>
      <c r="Y33" s="39" t="s">
        <v>896</v>
      </c>
      <c r="Z33" s="39">
        <v>74</v>
      </c>
      <c r="AA33" t="s">
        <v>897</v>
      </c>
      <c r="AB33" t="s">
        <v>898</v>
      </c>
      <c r="AC33" t="s">
        <v>899</v>
      </c>
      <c r="AD33" s="39" t="s">
        <v>298</v>
      </c>
      <c r="AE33" s="39" t="s">
        <v>17</v>
      </c>
      <c r="AF33" s="39" t="s">
        <v>17</v>
      </c>
      <c r="AG33" s="39">
        <v>11</v>
      </c>
      <c r="AH33" s="277">
        <v>39</v>
      </c>
    </row>
    <row r="34" spans="1:34" x14ac:dyDescent="0.2">
      <c r="A34" s="18">
        <v>32</v>
      </c>
      <c r="B34" s="54" t="s">
        <v>356</v>
      </c>
      <c r="C34" s="53" t="s">
        <v>302</v>
      </c>
      <c r="D34" s="52" t="s">
        <v>303</v>
      </c>
      <c r="F34" s="20">
        <v>13</v>
      </c>
      <c r="G34" s="25" t="s">
        <v>298</v>
      </c>
      <c r="H34" s="51">
        <v>7</v>
      </c>
      <c r="I34" s="133">
        <f t="shared" si="0"/>
        <v>67.288419460782848</v>
      </c>
      <c r="K34" s="51" t="s">
        <v>21</v>
      </c>
      <c r="M34" s="51">
        <v>1</v>
      </c>
      <c r="N34" s="54" t="s">
        <v>900</v>
      </c>
      <c r="O34" s="148" t="s">
        <v>413</v>
      </c>
      <c r="P34" s="131" t="s">
        <v>901</v>
      </c>
      <c r="Q34" s="51" t="s">
        <v>21</v>
      </c>
      <c r="R34" s="87">
        <v>5</v>
      </c>
      <c r="S34" s="93"/>
      <c r="T34" s="129">
        <v>3</v>
      </c>
      <c r="U34" s="129">
        <v>1</v>
      </c>
      <c r="V34" s="54">
        <v>1</v>
      </c>
      <c r="W34" s="125"/>
      <c r="X34" s="272">
        <v>1</v>
      </c>
      <c r="Y34" s="273" t="s">
        <v>900</v>
      </c>
      <c r="Z34" s="273">
        <v>17</v>
      </c>
      <c r="AA34" s="274" t="s">
        <v>413</v>
      </c>
      <c r="AB34" s="274" t="s">
        <v>901</v>
      </c>
      <c r="AC34" s="274" t="s">
        <v>901</v>
      </c>
      <c r="AD34" s="273" t="s">
        <v>21</v>
      </c>
      <c r="AE34" s="273">
        <v>3</v>
      </c>
      <c r="AF34" s="273">
        <v>1</v>
      </c>
      <c r="AG34" s="273">
        <v>1</v>
      </c>
      <c r="AH34" s="275">
        <v>5</v>
      </c>
    </row>
    <row r="35" spans="1:34" x14ac:dyDescent="0.2">
      <c r="A35" s="18">
        <v>33</v>
      </c>
      <c r="B35" s="54">
        <v>464</v>
      </c>
      <c r="C35" s="53" t="s">
        <v>67</v>
      </c>
      <c r="D35" s="52" t="s">
        <v>245</v>
      </c>
      <c r="F35" s="20">
        <v>10</v>
      </c>
      <c r="G35" s="25" t="s">
        <v>244</v>
      </c>
      <c r="H35" s="51">
        <v>6</v>
      </c>
      <c r="I35" s="133">
        <f t="shared" ref="I35:I66" si="1">IF(OR(H35="DSQ",H35="RAF",H35="DNC",H35="DPG"),0,IF(OR(H35="DNS",H35="DNF"),100*(($F35-$F35+1)/$F35)+50*(LOG($F35/$F35)),100*(($F35-H35+1)/$F35)+50*(LOG($F35/H35))))</f>
        <v>61.092437480817821</v>
      </c>
      <c r="K35" s="51" t="s">
        <v>21</v>
      </c>
      <c r="M35" s="51">
        <v>2</v>
      </c>
      <c r="N35" s="54">
        <v>557</v>
      </c>
      <c r="O35" s="148" t="s">
        <v>206</v>
      </c>
      <c r="P35" s="131" t="s">
        <v>365</v>
      </c>
      <c r="Q35" s="51" t="s">
        <v>21</v>
      </c>
      <c r="R35" s="87">
        <v>5</v>
      </c>
      <c r="S35" s="93"/>
      <c r="T35" s="129">
        <v>1</v>
      </c>
      <c r="U35" s="129">
        <v>2</v>
      </c>
      <c r="V35" s="54">
        <v>2</v>
      </c>
      <c r="W35" s="125"/>
      <c r="X35" s="276">
        <v>2</v>
      </c>
      <c r="Y35" s="39">
        <v>557</v>
      </c>
      <c r="Z35" s="39">
        <v>30</v>
      </c>
      <c r="AA35" t="s">
        <v>206</v>
      </c>
      <c r="AB35" t="s">
        <v>902</v>
      </c>
      <c r="AC35" t="s">
        <v>365</v>
      </c>
      <c r="AD35" s="39" t="s">
        <v>21</v>
      </c>
      <c r="AE35" s="39">
        <v>1</v>
      </c>
      <c r="AF35" s="39">
        <v>2</v>
      </c>
      <c r="AG35" s="39">
        <v>2</v>
      </c>
      <c r="AH35" s="277">
        <v>5</v>
      </c>
    </row>
    <row r="36" spans="1:34" x14ac:dyDescent="0.2">
      <c r="A36" s="18">
        <v>34</v>
      </c>
      <c r="B36" s="54" t="s">
        <v>284</v>
      </c>
      <c r="C36" s="53" t="s">
        <v>285</v>
      </c>
      <c r="D36" s="52" t="s">
        <v>286</v>
      </c>
      <c r="F36" s="20">
        <v>8</v>
      </c>
      <c r="G36" s="25" t="s">
        <v>283</v>
      </c>
      <c r="H36" s="51">
        <v>5</v>
      </c>
      <c r="I36" s="133">
        <f t="shared" si="1"/>
        <v>60.205999132796236</v>
      </c>
      <c r="K36" s="51" t="s">
        <v>21</v>
      </c>
      <c r="M36" s="51">
        <v>3</v>
      </c>
      <c r="N36" s="54" t="s">
        <v>85</v>
      </c>
      <c r="O36" s="148" t="s">
        <v>57</v>
      </c>
      <c r="P36" s="131" t="s">
        <v>851</v>
      </c>
      <c r="Q36" s="51" t="s">
        <v>21</v>
      </c>
      <c r="R36" s="87">
        <v>8</v>
      </c>
      <c r="S36" s="93"/>
      <c r="T36" s="129">
        <v>2</v>
      </c>
      <c r="U36" s="129">
        <v>3</v>
      </c>
      <c r="V36" s="54">
        <v>3</v>
      </c>
      <c r="W36" s="125"/>
      <c r="X36" s="276">
        <v>3</v>
      </c>
      <c r="Y36" s="39" t="s">
        <v>85</v>
      </c>
      <c r="Z36" s="39">
        <v>35</v>
      </c>
      <c r="AA36" t="s">
        <v>57</v>
      </c>
      <c r="AB36" t="s">
        <v>227</v>
      </c>
      <c r="AC36" t="s">
        <v>851</v>
      </c>
      <c r="AD36" s="39" t="s">
        <v>21</v>
      </c>
      <c r="AE36" s="39">
        <v>2</v>
      </c>
      <c r="AF36" s="39">
        <v>3</v>
      </c>
      <c r="AG36" s="39">
        <v>3</v>
      </c>
      <c r="AH36" s="277">
        <v>8</v>
      </c>
    </row>
    <row r="37" spans="1:34" x14ac:dyDescent="0.2">
      <c r="A37" s="18">
        <v>35</v>
      </c>
      <c r="B37" s="54" t="s">
        <v>306</v>
      </c>
      <c r="C37" s="53" t="s">
        <v>307</v>
      </c>
      <c r="D37" s="52"/>
      <c r="F37" s="20">
        <v>13</v>
      </c>
      <c r="G37" s="25" t="s">
        <v>298</v>
      </c>
      <c r="H37" s="51">
        <v>8</v>
      </c>
      <c r="I37" s="133">
        <f t="shared" si="1"/>
        <v>56.696514419590812</v>
      </c>
      <c r="K37" s="51" t="s">
        <v>21</v>
      </c>
      <c r="M37" s="51">
        <v>4</v>
      </c>
      <c r="N37" s="54" t="s">
        <v>277</v>
      </c>
      <c r="O37" s="148" t="s">
        <v>277</v>
      </c>
      <c r="P37" s="131" t="s">
        <v>903</v>
      </c>
      <c r="Q37" s="51" t="s">
        <v>21</v>
      </c>
      <c r="R37" s="87">
        <v>12</v>
      </c>
      <c r="S37" s="93"/>
      <c r="T37" s="129">
        <v>4</v>
      </c>
      <c r="U37" s="129">
        <v>4</v>
      </c>
      <c r="V37" s="54">
        <v>4</v>
      </c>
      <c r="W37" s="125"/>
      <c r="X37" s="276">
        <v>4</v>
      </c>
      <c r="Y37" s="39" t="s">
        <v>277</v>
      </c>
      <c r="Z37" s="39">
        <v>65</v>
      </c>
      <c r="AA37" t="s">
        <v>277</v>
      </c>
      <c r="AB37" t="s">
        <v>326</v>
      </c>
      <c r="AC37" t="s">
        <v>903</v>
      </c>
      <c r="AD37" s="39" t="s">
        <v>21</v>
      </c>
      <c r="AE37" s="39">
        <v>4</v>
      </c>
      <c r="AF37" s="39">
        <v>4</v>
      </c>
      <c r="AG37" s="39">
        <v>4</v>
      </c>
      <c r="AH37" s="277">
        <v>12</v>
      </c>
    </row>
    <row r="38" spans="1:34" x14ac:dyDescent="0.2">
      <c r="A38" s="18">
        <v>36</v>
      </c>
      <c r="B38" s="54" t="s">
        <v>83</v>
      </c>
      <c r="C38" s="53" t="s">
        <v>83</v>
      </c>
      <c r="D38" s="52" t="s">
        <v>911</v>
      </c>
      <c r="F38" s="20">
        <v>4</v>
      </c>
      <c r="G38" s="25" t="s">
        <v>907</v>
      </c>
      <c r="H38" s="51">
        <v>3</v>
      </c>
      <c r="I38" s="133">
        <f t="shared" si="1"/>
        <v>56.246936830414995</v>
      </c>
      <c r="K38" s="51" t="s">
        <v>21</v>
      </c>
      <c r="M38" s="51">
        <v>5</v>
      </c>
      <c r="N38" s="54">
        <v>6</v>
      </c>
      <c r="O38" s="148" t="s">
        <v>281</v>
      </c>
      <c r="P38" s="131" t="s">
        <v>282</v>
      </c>
      <c r="Q38" s="51" t="s">
        <v>21</v>
      </c>
      <c r="R38" s="87">
        <v>21</v>
      </c>
      <c r="S38" s="93"/>
      <c r="T38" s="129" t="s">
        <v>16</v>
      </c>
      <c r="U38" s="129">
        <v>5</v>
      </c>
      <c r="V38" s="54">
        <v>8</v>
      </c>
      <c r="W38" s="125"/>
      <c r="X38" s="276">
        <v>5</v>
      </c>
      <c r="Y38" s="39">
        <v>6</v>
      </c>
      <c r="Z38" s="39">
        <v>66</v>
      </c>
      <c r="AA38" t="s">
        <v>281</v>
      </c>
      <c r="AB38" t="s">
        <v>282</v>
      </c>
      <c r="AC38" t="s">
        <v>282</v>
      </c>
      <c r="AD38" s="39" t="s">
        <v>21</v>
      </c>
      <c r="AE38" s="39" t="s">
        <v>16</v>
      </c>
      <c r="AF38" s="39">
        <v>5</v>
      </c>
      <c r="AG38" s="39">
        <v>8</v>
      </c>
      <c r="AH38" s="277">
        <v>21</v>
      </c>
    </row>
    <row r="39" spans="1:34" x14ac:dyDescent="0.2">
      <c r="A39" s="18">
        <v>37</v>
      </c>
      <c r="B39" s="54" t="s">
        <v>261</v>
      </c>
      <c r="C39" s="53" t="s">
        <v>262</v>
      </c>
      <c r="D39" s="52" t="s">
        <v>263</v>
      </c>
      <c r="F39" s="20">
        <v>11</v>
      </c>
      <c r="G39" s="25" t="s">
        <v>22</v>
      </c>
      <c r="H39" s="51">
        <v>7</v>
      </c>
      <c r="I39" s="133">
        <f t="shared" si="1"/>
        <v>55.269277711743861</v>
      </c>
      <c r="K39" s="51" t="s">
        <v>21</v>
      </c>
      <c r="M39" s="51">
        <v>6</v>
      </c>
      <c r="N39" s="54">
        <v>34</v>
      </c>
      <c r="O39" s="148" t="s">
        <v>808</v>
      </c>
      <c r="P39" s="131" t="s">
        <v>809</v>
      </c>
      <c r="Q39" s="51" t="s">
        <v>21</v>
      </c>
      <c r="R39" s="87">
        <v>24</v>
      </c>
      <c r="S39" s="93"/>
      <c r="T39" s="129" t="s">
        <v>16</v>
      </c>
      <c r="U39" s="129" t="s">
        <v>16</v>
      </c>
      <c r="V39" s="54">
        <v>8</v>
      </c>
      <c r="W39" s="125"/>
      <c r="X39" s="276">
        <v>6</v>
      </c>
      <c r="Y39" s="39">
        <v>34</v>
      </c>
      <c r="Z39" s="39">
        <v>63</v>
      </c>
      <c r="AA39" t="s">
        <v>808</v>
      </c>
      <c r="AB39" t="s">
        <v>809</v>
      </c>
      <c r="AC39" t="s">
        <v>809</v>
      </c>
      <c r="AD39" s="39" t="s">
        <v>21</v>
      </c>
      <c r="AE39" s="39" t="s">
        <v>16</v>
      </c>
      <c r="AF39" s="39" t="s">
        <v>16</v>
      </c>
      <c r="AG39" s="39">
        <v>8</v>
      </c>
      <c r="AH39" s="277">
        <v>24</v>
      </c>
    </row>
    <row r="40" spans="1:34" x14ac:dyDescent="0.2">
      <c r="A40" s="18">
        <v>38</v>
      </c>
      <c r="B40" s="54">
        <v>6</v>
      </c>
      <c r="C40" s="53" t="s">
        <v>281</v>
      </c>
      <c r="D40" s="52" t="s">
        <v>282</v>
      </c>
      <c r="F40" s="20">
        <v>7</v>
      </c>
      <c r="G40" s="25" t="s">
        <v>21</v>
      </c>
      <c r="H40" s="51">
        <v>5</v>
      </c>
      <c r="I40" s="133">
        <f t="shared" si="1"/>
        <v>50.163544641054756</v>
      </c>
      <c r="K40" s="51" t="s">
        <v>21</v>
      </c>
      <c r="M40" s="51">
        <v>7</v>
      </c>
      <c r="N40" s="54" t="s">
        <v>904</v>
      </c>
      <c r="O40" s="148" t="s">
        <v>328</v>
      </c>
      <c r="P40" s="131" t="s">
        <v>329</v>
      </c>
      <c r="Q40" s="51" t="s">
        <v>21</v>
      </c>
      <c r="R40" s="87">
        <v>24</v>
      </c>
      <c r="S40" s="93"/>
      <c r="T40" s="129" t="s">
        <v>17</v>
      </c>
      <c r="U40" s="129" t="s">
        <v>17</v>
      </c>
      <c r="V40" s="54" t="s">
        <v>17</v>
      </c>
      <c r="W40" s="125"/>
      <c r="X40" s="278">
        <v>7</v>
      </c>
      <c r="Y40" s="279" t="s">
        <v>904</v>
      </c>
      <c r="Z40" s="279">
        <v>38</v>
      </c>
      <c r="AA40" s="280" t="s">
        <v>328</v>
      </c>
      <c r="AB40" s="280" t="s">
        <v>278</v>
      </c>
      <c r="AC40" s="280" t="s">
        <v>329</v>
      </c>
      <c r="AD40" s="279" t="s">
        <v>21</v>
      </c>
      <c r="AE40" s="279" t="s">
        <v>17</v>
      </c>
      <c r="AF40" s="279" t="s">
        <v>17</v>
      </c>
      <c r="AG40" s="279" t="s">
        <v>17</v>
      </c>
      <c r="AH40" s="281">
        <v>24</v>
      </c>
    </row>
    <row r="41" spans="1:34" x14ac:dyDescent="0.2">
      <c r="A41" s="18">
        <v>39</v>
      </c>
      <c r="B41" s="54">
        <v>15007</v>
      </c>
      <c r="C41" s="53" t="s">
        <v>938</v>
      </c>
      <c r="D41" s="52" t="s">
        <v>940</v>
      </c>
      <c r="F41" s="20">
        <v>7</v>
      </c>
      <c r="G41" s="25" t="s">
        <v>174</v>
      </c>
      <c r="H41" s="51">
        <v>5</v>
      </c>
      <c r="I41" s="133">
        <f t="shared" si="1"/>
        <v>50.163544641054756</v>
      </c>
      <c r="K41" s="51" t="s">
        <v>21</v>
      </c>
      <c r="M41" s="106">
        <v>1</v>
      </c>
      <c r="N41" s="107" t="s">
        <v>72</v>
      </c>
      <c r="O41" s="147" t="s">
        <v>38</v>
      </c>
      <c r="P41" s="136" t="s">
        <v>906</v>
      </c>
      <c r="Q41" s="106" t="s">
        <v>907</v>
      </c>
      <c r="R41" s="108">
        <v>3</v>
      </c>
      <c r="S41" s="109"/>
      <c r="T41" s="127">
        <v>1</v>
      </c>
      <c r="U41" s="127">
        <v>1</v>
      </c>
      <c r="V41" s="107">
        <v>1</v>
      </c>
      <c r="W41" s="125"/>
      <c r="X41" s="276">
        <v>1</v>
      </c>
      <c r="Y41" s="39" t="s">
        <v>72</v>
      </c>
      <c r="Z41" s="39">
        <v>47</v>
      </c>
      <c r="AA41" t="s">
        <v>38</v>
      </c>
      <c r="AB41" t="s">
        <v>905</v>
      </c>
      <c r="AC41" t="s">
        <v>906</v>
      </c>
      <c r="AD41" s="39" t="s">
        <v>907</v>
      </c>
      <c r="AE41" s="39">
        <v>1</v>
      </c>
      <c r="AF41" s="39">
        <v>1</v>
      </c>
      <c r="AG41" s="39">
        <v>1</v>
      </c>
      <c r="AH41" s="277">
        <v>3</v>
      </c>
    </row>
    <row r="42" spans="1:34" x14ac:dyDescent="0.2">
      <c r="A42" s="18">
        <v>40</v>
      </c>
      <c r="B42" s="54" t="s">
        <v>861</v>
      </c>
      <c r="C42" s="53" t="s">
        <v>862</v>
      </c>
      <c r="D42" s="52" t="s">
        <v>864</v>
      </c>
      <c r="F42" s="20">
        <v>10</v>
      </c>
      <c r="G42" s="25" t="s">
        <v>244</v>
      </c>
      <c r="H42" s="51">
        <v>7</v>
      </c>
      <c r="I42" s="133">
        <f t="shared" si="1"/>
        <v>47.745097999287161</v>
      </c>
      <c r="K42" s="51" t="s">
        <v>21</v>
      </c>
      <c r="M42" s="106">
        <v>2</v>
      </c>
      <c r="N42" s="107" t="s">
        <v>74</v>
      </c>
      <c r="O42" s="147" t="s">
        <v>52</v>
      </c>
      <c r="P42" s="136" t="s">
        <v>909</v>
      </c>
      <c r="Q42" s="106" t="s">
        <v>907</v>
      </c>
      <c r="R42" s="108">
        <v>7</v>
      </c>
      <c r="S42" s="109"/>
      <c r="T42" s="127">
        <v>2</v>
      </c>
      <c r="U42" s="127">
        <v>2</v>
      </c>
      <c r="V42" s="107">
        <v>3</v>
      </c>
      <c r="W42" s="125"/>
      <c r="X42" s="276">
        <v>2</v>
      </c>
      <c r="Y42" s="39" t="s">
        <v>74</v>
      </c>
      <c r="Z42" s="39">
        <v>64</v>
      </c>
      <c r="AA42" t="s">
        <v>52</v>
      </c>
      <c r="AB42" t="s">
        <v>908</v>
      </c>
      <c r="AC42" t="s">
        <v>909</v>
      </c>
      <c r="AD42" s="39" t="s">
        <v>907</v>
      </c>
      <c r="AE42" s="39">
        <v>2</v>
      </c>
      <c r="AF42" s="39">
        <v>2</v>
      </c>
      <c r="AG42" s="39">
        <v>3</v>
      </c>
      <c r="AH42" s="277">
        <v>7</v>
      </c>
    </row>
    <row r="43" spans="1:34" x14ac:dyDescent="0.2">
      <c r="A43" s="18">
        <v>41</v>
      </c>
      <c r="B43" s="54">
        <v>24446</v>
      </c>
      <c r="C43" s="53" t="s">
        <v>797</v>
      </c>
      <c r="D43" s="52" t="s">
        <v>327</v>
      </c>
      <c r="F43" s="20">
        <v>13</v>
      </c>
      <c r="G43" s="25" t="s">
        <v>298</v>
      </c>
      <c r="H43" s="51">
        <v>9</v>
      </c>
      <c r="I43" s="133">
        <f t="shared" si="1"/>
        <v>46.446580604914061</v>
      </c>
      <c r="K43" s="51" t="s">
        <v>21</v>
      </c>
      <c r="M43" s="106">
        <v>3</v>
      </c>
      <c r="N43" s="107" t="s">
        <v>83</v>
      </c>
      <c r="O43" s="147" t="s">
        <v>83</v>
      </c>
      <c r="P43" s="136" t="s">
        <v>911</v>
      </c>
      <c r="Q43" s="106" t="s">
        <v>907</v>
      </c>
      <c r="R43" s="108">
        <v>10</v>
      </c>
      <c r="S43" s="109"/>
      <c r="T43" s="127">
        <v>4</v>
      </c>
      <c r="U43" s="127">
        <v>4</v>
      </c>
      <c r="V43" s="107">
        <v>2</v>
      </c>
      <c r="W43"/>
      <c r="X43" s="276">
        <v>3</v>
      </c>
      <c r="Y43" s="39" t="s">
        <v>83</v>
      </c>
      <c r="Z43" s="39">
        <v>40</v>
      </c>
      <c r="AA43" t="s">
        <v>83</v>
      </c>
      <c r="AB43" t="s">
        <v>910</v>
      </c>
      <c r="AC43" t="s">
        <v>911</v>
      </c>
      <c r="AD43" s="39" t="s">
        <v>907</v>
      </c>
      <c r="AE43" s="39">
        <v>4</v>
      </c>
      <c r="AF43" s="39">
        <v>4</v>
      </c>
      <c r="AG43" s="39">
        <v>2</v>
      </c>
      <c r="AH43" s="277">
        <v>10</v>
      </c>
    </row>
    <row r="44" spans="1:34" x14ac:dyDescent="0.2">
      <c r="A44" s="18">
        <v>42</v>
      </c>
      <c r="B44" s="54" t="s">
        <v>876</v>
      </c>
      <c r="C44" s="53" t="s">
        <v>649</v>
      </c>
      <c r="D44" s="52" t="s">
        <v>877</v>
      </c>
      <c r="F44" s="20">
        <v>8</v>
      </c>
      <c r="G44" s="25" t="s">
        <v>283</v>
      </c>
      <c r="H44" s="51">
        <v>6</v>
      </c>
      <c r="I44" s="133">
        <f t="shared" si="1"/>
        <v>43.746936830414995</v>
      </c>
      <c r="K44" s="51" t="s">
        <v>21</v>
      </c>
      <c r="M44" s="106">
        <v>4</v>
      </c>
      <c r="N44" s="107" t="s">
        <v>912</v>
      </c>
      <c r="O44" s="147" t="s">
        <v>913</v>
      </c>
      <c r="P44" s="136" t="s">
        <v>914</v>
      </c>
      <c r="Q44" s="106" t="s">
        <v>907</v>
      </c>
      <c r="R44" s="108">
        <v>10</v>
      </c>
      <c r="S44" s="109"/>
      <c r="T44" s="127">
        <v>3</v>
      </c>
      <c r="U44" s="127">
        <v>3</v>
      </c>
      <c r="V44" s="107">
        <v>4</v>
      </c>
      <c r="W44"/>
      <c r="X44" s="276">
        <v>4</v>
      </c>
      <c r="Y44" s="39" t="s">
        <v>912</v>
      </c>
      <c r="Z44" s="39">
        <v>44</v>
      </c>
      <c r="AA44" t="s">
        <v>913</v>
      </c>
      <c r="AB44" t="s">
        <v>914</v>
      </c>
      <c r="AC44" t="s">
        <v>914</v>
      </c>
      <c r="AD44" s="39" t="s">
        <v>907</v>
      </c>
      <c r="AE44" s="39">
        <v>3</v>
      </c>
      <c r="AF44" s="39">
        <v>3</v>
      </c>
      <c r="AG44" s="39">
        <v>4</v>
      </c>
      <c r="AH44" s="277">
        <v>10</v>
      </c>
    </row>
    <row r="45" spans="1:34" x14ac:dyDescent="0.2">
      <c r="A45" s="18">
        <v>43</v>
      </c>
      <c r="B45" s="54" t="s">
        <v>501</v>
      </c>
      <c r="C45" s="53" t="s">
        <v>502</v>
      </c>
      <c r="D45" s="52" t="s">
        <v>924</v>
      </c>
      <c r="F45" s="20">
        <v>11</v>
      </c>
      <c r="G45" s="25" t="s">
        <v>22</v>
      </c>
      <c r="H45" s="51">
        <v>8</v>
      </c>
      <c r="I45" s="133">
        <f t="shared" si="1"/>
        <v>43.27877127195044</v>
      </c>
      <c r="K45" s="51" t="s">
        <v>22</v>
      </c>
      <c r="M45" s="51">
        <v>1</v>
      </c>
      <c r="N45" s="54">
        <v>577</v>
      </c>
      <c r="O45" s="148" t="s">
        <v>44</v>
      </c>
      <c r="P45" s="131" t="s">
        <v>368</v>
      </c>
      <c r="Q45" s="51" t="s">
        <v>22</v>
      </c>
      <c r="R45" s="87">
        <v>5</v>
      </c>
      <c r="S45" s="93"/>
      <c r="T45" s="129">
        <v>1</v>
      </c>
      <c r="U45" s="129">
        <v>3</v>
      </c>
      <c r="V45" s="54">
        <v>1</v>
      </c>
      <c r="W45"/>
      <c r="X45" s="272">
        <v>1</v>
      </c>
      <c r="Y45" s="273">
        <v>577</v>
      </c>
      <c r="Z45" s="273">
        <v>33</v>
      </c>
      <c r="AA45" s="274" t="s">
        <v>44</v>
      </c>
      <c r="AB45" s="274" t="s">
        <v>367</v>
      </c>
      <c r="AC45" s="274" t="s">
        <v>368</v>
      </c>
      <c r="AD45" s="273" t="s">
        <v>22</v>
      </c>
      <c r="AE45" s="273">
        <v>1</v>
      </c>
      <c r="AF45" s="273">
        <v>3</v>
      </c>
      <c r="AG45" s="273">
        <v>1</v>
      </c>
      <c r="AH45" s="275">
        <v>5</v>
      </c>
    </row>
    <row r="46" spans="1:34" x14ac:dyDescent="0.2">
      <c r="A46" s="18">
        <v>44</v>
      </c>
      <c r="B46" s="54" t="s">
        <v>892</v>
      </c>
      <c r="C46" s="53" t="s">
        <v>304</v>
      </c>
      <c r="D46" s="52" t="s">
        <v>305</v>
      </c>
      <c r="F46" s="20">
        <v>13</v>
      </c>
      <c r="G46" s="25" t="s">
        <v>298</v>
      </c>
      <c r="H46" s="51">
        <v>10</v>
      </c>
      <c r="I46" s="133">
        <f t="shared" si="1"/>
        <v>36.466398384572607</v>
      </c>
      <c r="K46" s="51" t="s">
        <v>22</v>
      </c>
      <c r="M46" s="51">
        <v>2</v>
      </c>
      <c r="N46" s="54">
        <v>37</v>
      </c>
      <c r="O46" s="148" t="s">
        <v>372</v>
      </c>
      <c r="P46" s="131" t="s">
        <v>373</v>
      </c>
      <c r="Q46" s="51" t="s">
        <v>22</v>
      </c>
      <c r="R46" s="87">
        <v>8</v>
      </c>
      <c r="S46" s="93"/>
      <c r="T46" s="129">
        <v>2</v>
      </c>
      <c r="U46" s="129">
        <v>4</v>
      </c>
      <c r="V46" s="54">
        <v>2</v>
      </c>
      <c r="W46"/>
      <c r="X46" s="276">
        <v>2</v>
      </c>
      <c r="Y46" s="39">
        <v>37</v>
      </c>
      <c r="Z46" s="39">
        <v>25</v>
      </c>
      <c r="AA46" t="s">
        <v>372</v>
      </c>
      <c r="AB46" t="s">
        <v>373</v>
      </c>
      <c r="AC46" t="s">
        <v>373</v>
      </c>
      <c r="AD46" s="39" t="s">
        <v>22</v>
      </c>
      <c r="AE46" s="39">
        <v>2</v>
      </c>
      <c r="AF46" s="39">
        <v>4</v>
      </c>
      <c r="AG46" s="39">
        <v>2</v>
      </c>
      <c r="AH46" s="277">
        <v>8</v>
      </c>
    </row>
    <row r="47" spans="1:34" x14ac:dyDescent="0.2">
      <c r="A47" s="18">
        <v>45</v>
      </c>
      <c r="B47" s="54" t="s">
        <v>865</v>
      </c>
      <c r="C47" s="66" t="s">
        <v>276</v>
      </c>
      <c r="D47" s="52" t="s">
        <v>867</v>
      </c>
      <c r="F47" s="20">
        <v>10</v>
      </c>
      <c r="G47" s="25" t="s">
        <v>244</v>
      </c>
      <c r="H47" s="51">
        <v>8</v>
      </c>
      <c r="I47" s="133">
        <f t="shared" si="1"/>
        <v>34.845500650402819</v>
      </c>
      <c r="K47" s="51" t="s">
        <v>22</v>
      </c>
      <c r="M47" s="51">
        <v>3</v>
      </c>
      <c r="N47" s="54">
        <v>21</v>
      </c>
      <c r="O47" s="148" t="s">
        <v>482</v>
      </c>
      <c r="P47" s="131" t="s">
        <v>916</v>
      </c>
      <c r="Q47" s="51" t="s">
        <v>22</v>
      </c>
      <c r="R47" s="87">
        <v>10</v>
      </c>
      <c r="S47" s="93"/>
      <c r="T47" s="129">
        <v>6</v>
      </c>
      <c r="U47" s="129">
        <v>1</v>
      </c>
      <c r="V47" s="54">
        <v>3</v>
      </c>
      <c r="W47"/>
      <c r="X47" s="276">
        <v>3</v>
      </c>
      <c r="Y47" s="39">
        <v>21</v>
      </c>
      <c r="Z47" s="39">
        <v>46</v>
      </c>
      <c r="AA47" t="s">
        <v>482</v>
      </c>
      <c r="AB47" t="s">
        <v>915</v>
      </c>
      <c r="AC47" t="s">
        <v>916</v>
      </c>
      <c r="AD47" s="39" t="s">
        <v>22</v>
      </c>
      <c r="AE47" s="39">
        <v>6</v>
      </c>
      <c r="AF47" s="39">
        <v>1</v>
      </c>
      <c r="AG47" s="39">
        <v>3</v>
      </c>
      <c r="AH47" s="277">
        <v>10</v>
      </c>
    </row>
    <row r="48" spans="1:34" x14ac:dyDescent="0.2">
      <c r="A48" s="18">
        <v>46</v>
      </c>
      <c r="B48" s="54">
        <v>34</v>
      </c>
      <c r="C48" s="53" t="s">
        <v>808</v>
      </c>
      <c r="D48" s="52" t="s">
        <v>809</v>
      </c>
      <c r="F48" s="20">
        <v>7</v>
      </c>
      <c r="G48" s="25" t="s">
        <v>21</v>
      </c>
      <c r="H48" s="51">
        <v>6</v>
      </c>
      <c r="I48" s="133">
        <f t="shared" si="1"/>
        <v>31.91876805295923</v>
      </c>
      <c r="K48" s="51" t="s">
        <v>22</v>
      </c>
      <c r="M48" s="51">
        <v>4</v>
      </c>
      <c r="N48" s="54" t="s">
        <v>917</v>
      </c>
      <c r="O48" s="148" t="s">
        <v>918</v>
      </c>
      <c r="P48" s="131" t="s">
        <v>920</v>
      </c>
      <c r="Q48" s="51" t="s">
        <v>22</v>
      </c>
      <c r="R48" s="87">
        <v>11</v>
      </c>
      <c r="S48" s="93"/>
      <c r="T48" s="129">
        <v>5</v>
      </c>
      <c r="U48" s="129">
        <v>2</v>
      </c>
      <c r="V48" s="54">
        <v>4</v>
      </c>
      <c r="W48"/>
      <c r="X48" s="276">
        <v>4</v>
      </c>
      <c r="Y48" s="39" t="s">
        <v>917</v>
      </c>
      <c r="Z48" s="39">
        <v>23</v>
      </c>
      <c r="AA48" t="s">
        <v>918</v>
      </c>
      <c r="AB48" t="s">
        <v>919</v>
      </c>
      <c r="AC48" t="s">
        <v>920</v>
      </c>
      <c r="AD48" s="39" t="s">
        <v>22</v>
      </c>
      <c r="AE48" s="39">
        <v>5</v>
      </c>
      <c r="AF48" s="39">
        <v>2</v>
      </c>
      <c r="AG48" s="39">
        <v>4</v>
      </c>
      <c r="AH48" s="277">
        <v>11</v>
      </c>
    </row>
    <row r="49" spans="1:34" x14ac:dyDescent="0.2">
      <c r="A49" s="18">
        <v>47</v>
      </c>
      <c r="B49" s="54" t="s">
        <v>199</v>
      </c>
      <c r="C49" s="53" t="s">
        <v>70</v>
      </c>
      <c r="D49" s="52" t="s">
        <v>795</v>
      </c>
      <c r="F49" s="20">
        <v>7</v>
      </c>
      <c r="G49" s="25" t="s">
        <v>174</v>
      </c>
      <c r="H49" s="51">
        <v>6</v>
      </c>
      <c r="I49" s="133">
        <f t="shared" si="1"/>
        <v>31.91876805295923</v>
      </c>
      <c r="K49" s="51" t="s">
        <v>22</v>
      </c>
      <c r="M49" s="51">
        <v>5</v>
      </c>
      <c r="N49" s="54">
        <v>125</v>
      </c>
      <c r="O49" s="148" t="s">
        <v>45</v>
      </c>
      <c r="P49" s="131" t="s">
        <v>376</v>
      </c>
      <c r="Q49" s="51" t="s">
        <v>22</v>
      </c>
      <c r="R49" s="87">
        <v>18</v>
      </c>
      <c r="S49" s="93"/>
      <c r="T49" s="129">
        <v>8</v>
      </c>
      <c r="U49" s="129">
        <v>5</v>
      </c>
      <c r="V49" s="54">
        <v>5</v>
      </c>
      <c r="W49"/>
      <c r="X49" s="276">
        <v>5</v>
      </c>
      <c r="Y49" s="39">
        <v>125</v>
      </c>
      <c r="Z49" s="39">
        <v>50</v>
      </c>
      <c r="AA49" t="s">
        <v>45</v>
      </c>
      <c r="AB49" t="s">
        <v>258</v>
      </c>
      <c r="AC49" t="s">
        <v>376</v>
      </c>
      <c r="AD49" s="39" t="s">
        <v>22</v>
      </c>
      <c r="AE49" s="39">
        <v>8</v>
      </c>
      <c r="AF49" s="39">
        <v>5</v>
      </c>
      <c r="AG49" s="39">
        <v>5</v>
      </c>
      <c r="AH49" s="277">
        <v>18</v>
      </c>
    </row>
    <row r="50" spans="1:34" x14ac:dyDescent="0.2">
      <c r="A50" s="18">
        <v>48</v>
      </c>
      <c r="B50" s="54">
        <v>243</v>
      </c>
      <c r="C50" s="53" t="s">
        <v>268</v>
      </c>
      <c r="D50" s="52" t="s">
        <v>269</v>
      </c>
      <c r="F50" s="20">
        <v>11</v>
      </c>
      <c r="G50" s="25" t="s">
        <v>22</v>
      </c>
      <c r="H50" s="51">
        <v>9</v>
      </c>
      <c r="I50" s="133">
        <f t="shared" si="1"/>
        <v>31.630236058672281</v>
      </c>
      <c r="K50" s="51" t="s">
        <v>22</v>
      </c>
      <c r="M50" s="51">
        <v>6</v>
      </c>
      <c r="N50" s="54">
        <v>376</v>
      </c>
      <c r="O50" s="148" t="s">
        <v>88</v>
      </c>
      <c r="P50" s="131" t="s">
        <v>922</v>
      </c>
      <c r="Q50" s="51" t="s">
        <v>22</v>
      </c>
      <c r="R50" s="87">
        <v>20</v>
      </c>
      <c r="S50" s="93"/>
      <c r="T50" s="129">
        <v>3</v>
      </c>
      <c r="U50" s="129">
        <v>9</v>
      </c>
      <c r="V50" s="54">
        <v>8</v>
      </c>
      <c r="W50"/>
      <c r="X50" s="276">
        <v>6</v>
      </c>
      <c r="Y50" s="39">
        <v>376</v>
      </c>
      <c r="Z50" s="39">
        <v>27</v>
      </c>
      <c r="AA50" t="s">
        <v>88</v>
      </c>
      <c r="AB50" t="s">
        <v>921</v>
      </c>
      <c r="AC50" t="s">
        <v>922</v>
      </c>
      <c r="AD50" s="39" t="s">
        <v>22</v>
      </c>
      <c r="AE50" s="39">
        <v>3</v>
      </c>
      <c r="AF50" s="39">
        <v>9</v>
      </c>
      <c r="AG50" s="39">
        <v>8</v>
      </c>
      <c r="AH50" s="277">
        <v>20</v>
      </c>
    </row>
    <row r="51" spans="1:34" x14ac:dyDescent="0.2">
      <c r="A51" s="18">
        <v>49</v>
      </c>
      <c r="B51" s="54" t="s">
        <v>878</v>
      </c>
      <c r="C51" s="53" t="s">
        <v>879</v>
      </c>
      <c r="D51" s="52" t="s">
        <v>880</v>
      </c>
      <c r="F51" s="20">
        <v>8</v>
      </c>
      <c r="G51" s="25" t="s">
        <v>283</v>
      </c>
      <c r="H51" s="51">
        <v>7</v>
      </c>
      <c r="I51" s="133">
        <f t="shared" si="1"/>
        <v>27.899597348884335</v>
      </c>
      <c r="K51" s="51" t="s">
        <v>22</v>
      </c>
      <c r="M51" s="51">
        <v>7</v>
      </c>
      <c r="N51" s="54" t="s">
        <v>261</v>
      </c>
      <c r="O51" s="148" t="s">
        <v>262</v>
      </c>
      <c r="P51" s="131" t="s">
        <v>263</v>
      </c>
      <c r="Q51" s="51" t="s">
        <v>22</v>
      </c>
      <c r="R51" s="87">
        <v>20</v>
      </c>
      <c r="S51" s="93"/>
      <c r="T51" s="129">
        <v>7</v>
      </c>
      <c r="U51" s="129">
        <v>7</v>
      </c>
      <c r="V51" s="54">
        <v>6</v>
      </c>
      <c r="W51"/>
      <c r="X51" s="276">
        <v>7</v>
      </c>
      <c r="Y51" s="39" t="s">
        <v>261</v>
      </c>
      <c r="Z51" s="39">
        <v>29</v>
      </c>
      <c r="AA51" t="s">
        <v>262</v>
      </c>
      <c r="AB51" t="s">
        <v>263</v>
      </c>
      <c r="AC51" t="s">
        <v>263</v>
      </c>
      <c r="AD51" s="39" t="s">
        <v>22</v>
      </c>
      <c r="AE51" s="39">
        <v>7</v>
      </c>
      <c r="AF51" s="39">
        <v>7</v>
      </c>
      <c r="AG51" s="39">
        <v>6</v>
      </c>
      <c r="AH51" s="277">
        <v>20</v>
      </c>
    </row>
    <row r="52" spans="1:34" x14ac:dyDescent="0.2">
      <c r="A52" s="18">
        <v>50</v>
      </c>
      <c r="B52" s="54" t="s">
        <v>308</v>
      </c>
      <c r="C52" s="66" t="s">
        <v>309</v>
      </c>
      <c r="D52" s="52" t="s">
        <v>310</v>
      </c>
      <c r="F52" s="20">
        <v>13</v>
      </c>
      <c r="G52" s="25" t="s">
        <v>298</v>
      </c>
      <c r="H52" s="51">
        <v>11</v>
      </c>
      <c r="I52" s="133">
        <f t="shared" si="1"/>
        <v>26.704456434353663</v>
      </c>
      <c r="K52" s="51" t="s">
        <v>22</v>
      </c>
      <c r="M52" s="51">
        <v>8</v>
      </c>
      <c r="N52" s="54" t="s">
        <v>501</v>
      </c>
      <c r="O52" s="148" t="s">
        <v>502</v>
      </c>
      <c r="P52" s="131" t="s">
        <v>924</v>
      </c>
      <c r="Q52" s="51" t="s">
        <v>22</v>
      </c>
      <c r="R52" s="87">
        <v>22</v>
      </c>
      <c r="S52" s="93"/>
      <c r="T52" s="129">
        <v>4</v>
      </c>
      <c r="U52" s="129">
        <v>8</v>
      </c>
      <c r="V52" s="54">
        <v>10</v>
      </c>
      <c r="W52"/>
      <c r="X52" s="276">
        <v>8</v>
      </c>
      <c r="Y52" s="39" t="s">
        <v>501</v>
      </c>
      <c r="Z52" s="39">
        <v>36</v>
      </c>
      <c r="AA52" t="s">
        <v>502</v>
      </c>
      <c r="AB52" t="s">
        <v>923</v>
      </c>
      <c r="AC52" t="s">
        <v>924</v>
      </c>
      <c r="AD52" s="39" t="s">
        <v>22</v>
      </c>
      <c r="AE52" s="39">
        <v>4</v>
      </c>
      <c r="AF52" s="39">
        <v>8</v>
      </c>
      <c r="AG52" s="39">
        <v>10</v>
      </c>
      <c r="AH52" s="277">
        <v>22</v>
      </c>
    </row>
    <row r="53" spans="1:34" x14ac:dyDescent="0.2">
      <c r="A53" s="18">
        <v>51</v>
      </c>
      <c r="B53" s="54" t="s">
        <v>912</v>
      </c>
      <c r="C53" s="53" t="s">
        <v>913</v>
      </c>
      <c r="D53" s="52" t="s">
        <v>914</v>
      </c>
      <c r="F53" s="20">
        <v>4</v>
      </c>
      <c r="G53" s="25" t="s">
        <v>907</v>
      </c>
      <c r="H53" s="51">
        <v>4</v>
      </c>
      <c r="I53" s="133">
        <f t="shared" si="1"/>
        <v>25</v>
      </c>
      <c r="K53" s="51" t="s">
        <v>22</v>
      </c>
      <c r="M53" s="51">
        <v>9</v>
      </c>
      <c r="N53" s="54">
        <v>243</v>
      </c>
      <c r="O53" s="148" t="s">
        <v>268</v>
      </c>
      <c r="P53" s="131" t="s">
        <v>269</v>
      </c>
      <c r="Q53" s="51" t="s">
        <v>22</v>
      </c>
      <c r="R53" s="87">
        <v>27</v>
      </c>
      <c r="S53" s="93"/>
      <c r="T53" s="129">
        <v>10</v>
      </c>
      <c r="U53" s="129">
        <v>10</v>
      </c>
      <c r="V53" s="54">
        <v>7</v>
      </c>
      <c r="W53"/>
      <c r="X53" s="276">
        <v>9</v>
      </c>
      <c r="Y53" s="39">
        <v>243</v>
      </c>
      <c r="Z53" s="39">
        <v>55</v>
      </c>
      <c r="AA53" t="s">
        <v>268</v>
      </c>
      <c r="AB53" t="s">
        <v>269</v>
      </c>
      <c r="AC53" t="s">
        <v>269</v>
      </c>
      <c r="AD53" s="39" t="s">
        <v>22</v>
      </c>
      <c r="AE53" s="39">
        <v>10</v>
      </c>
      <c r="AF53" s="39">
        <v>10</v>
      </c>
      <c r="AG53" s="39">
        <v>7</v>
      </c>
      <c r="AH53" s="277">
        <v>27</v>
      </c>
    </row>
    <row r="54" spans="1:34" x14ac:dyDescent="0.2">
      <c r="A54" s="18">
        <v>52</v>
      </c>
      <c r="B54" s="54" t="s">
        <v>868</v>
      </c>
      <c r="C54" s="53" t="s">
        <v>869</v>
      </c>
      <c r="D54" s="52" t="s">
        <v>871</v>
      </c>
      <c r="F54" s="20">
        <v>10</v>
      </c>
      <c r="G54" s="25" t="s">
        <v>244</v>
      </c>
      <c r="H54" s="51">
        <v>9</v>
      </c>
      <c r="I54" s="133">
        <f>IF(OR(H54="DSQ",H54="RAF",H54="DNC",H54="DPG"),0,IF(OR(H54="DNS",H54="DNF"),100*(($F47-$F47+1)/$F47)+50*(LOG($F47/$F47)),100*(($F47-H54+1)/$F47)+50*(LOG($F47/H54))))</f>
        <v>22.287874528033758</v>
      </c>
      <c r="K54" s="51" t="s">
        <v>22</v>
      </c>
      <c r="M54" s="51">
        <v>10</v>
      </c>
      <c r="N54" s="54">
        <v>100</v>
      </c>
      <c r="O54" s="148" t="s">
        <v>224</v>
      </c>
      <c r="P54" s="131" t="s">
        <v>330</v>
      </c>
      <c r="Q54" s="51" t="s">
        <v>22</v>
      </c>
      <c r="R54" s="87">
        <v>29</v>
      </c>
      <c r="S54" s="93"/>
      <c r="T54" s="129">
        <v>11</v>
      </c>
      <c r="U54" s="129">
        <v>6</v>
      </c>
      <c r="V54" s="54" t="s">
        <v>17</v>
      </c>
      <c r="W54"/>
      <c r="X54" s="276">
        <v>10</v>
      </c>
      <c r="Y54" s="39">
        <v>100</v>
      </c>
      <c r="Z54" s="39">
        <v>15</v>
      </c>
      <c r="AA54" t="s">
        <v>224</v>
      </c>
      <c r="AB54" t="s">
        <v>225</v>
      </c>
      <c r="AC54" t="s">
        <v>330</v>
      </c>
      <c r="AD54" s="39" t="s">
        <v>22</v>
      </c>
      <c r="AE54" s="39">
        <v>11</v>
      </c>
      <c r="AF54" s="39">
        <v>6</v>
      </c>
      <c r="AG54" s="39" t="s">
        <v>17</v>
      </c>
      <c r="AH54" s="277">
        <v>29</v>
      </c>
    </row>
    <row r="55" spans="1:34" x14ac:dyDescent="0.2">
      <c r="A55" s="18">
        <v>53</v>
      </c>
      <c r="B55" s="54">
        <v>100</v>
      </c>
      <c r="C55" s="53" t="s">
        <v>224</v>
      </c>
      <c r="D55" s="52" t="s">
        <v>330</v>
      </c>
      <c r="F55" s="20">
        <v>11</v>
      </c>
      <c r="G55" s="25" t="s">
        <v>22</v>
      </c>
      <c r="H55" s="51">
        <v>10</v>
      </c>
      <c r="I55" s="133">
        <f t="shared" ref="I55:I62" si="2">IF(OR(H55="DSQ",H55="RAF",H55="DNC",H55="DPG"),0,IF(OR(H55="DNS",H55="DNF"),100*(($F55-$F55+1)/$F55)+50*(LOG($F55/$F55)),100*(($F55-H55+1)/$F55)+50*(LOG($F55/H55))))</f>
        <v>20.251452439729437</v>
      </c>
      <c r="K55" s="51" t="s">
        <v>22</v>
      </c>
      <c r="M55" s="51">
        <v>11</v>
      </c>
      <c r="N55" s="54" t="s">
        <v>627</v>
      </c>
      <c r="O55" s="148" t="s">
        <v>627</v>
      </c>
      <c r="P55" s="131" t="s">
        <v>926</v>
      </c>
      <c r="Q55" s="51" t="s">
        <v>22</v>
      </c>
      <c r="R55" s="87">
        <v>29</v>
      </c>
      <c r="S55" s="93"/>
      <c r="T55" s="129">
        <v>9</v>
      </c>
      <c r="U55" s="129">
        <v>11</v>
      </c>
      <c r="V55" s="54">
        <v>9</v>
      </c>
      <c r="W55"/>
      <c r="X55" s="278">
        <v>11</v>
      </c>
      <c r="Y55" s="279" t="s">
        <v>627</v>
      </c>
      <c r="Z55" s="279">
        <v>56</v>
      </c>
      <c r="AA55" s="280" t="s">
        <v>627</v>
      </c>
      <c r="AB55" s="280" t="s">
        <v>925</v>
      </c>
      <c r="AC55" s="280" t="s">
        <v>926</v>
      </c>
      <c r="AD55" s="279" t="s">
        <v>22</v>
      </c>
      <c r="AE55" s="279">
        <v>9</v>
      </c>
      <c r="AF55" s="279">
        <v>11</v>
      </c>
      <c r="AG55" s="279">
        <v>9</v>
      </c>
      <c r="AH55" s="281">
        <v>29</v>
      </c>
    </row>
    <row r="56" spans="1:34" x14ac:dyDescent="0.2">
      <c r="A56" s="18">
        <v>54</v>
      </c>
      <c r="B56" s="54" t="s">
        <v>893</v>
      </c>
      <c r="C56" s="53" t="s">
        <v>894</v>
      </c>
      <c r="D56" s="52" t="s">
        <v>895</v>
      </c>
      <c r="F56" s="20">
        <v>13</v>
      </c>
      <c r="G56" s="25" t="s">
        <v>298</v>
      </c>
      <c r="H56" s="51">
        <v>12</v>
      </c>
      <c r="I56" s="133">
        <f t="shared" si="2"/>
        <v>17.122720697575982</v>
      </c>
      <c r="K56" s="51" t="s">
        <v>174</v>
      </c>
      <c r="M56" s="106">
        <v>1</v>
      </c>
      <c r="N56" s="107" t="s">
        <v>311</v>
      </c>
      <c r="O56" s="147" t="s">
        <v>312</v>
      </c>
      <c r="P56" s="136" t="s">
        <v>927</v>
      </c>
      <c r="Q56" s="106" t="s">
        <v>174</v>
      </c>
      <c r="R56" s="108">
        <v>7</v>
      </c>
      <c r="S56" s="109"/>
      <c r="T56" s="127">
        <v>4</v>
      </c>
      <c r="U56" s="127">
        <v>2</v>
      </c>
      <c r="V56" s="107">
        <v>1</v>
      </c>
      <c r="W56"/>
      <c r="X56" s="276">
        <v>1</v>
      </c>
      <c r="Y56" s="39" t="s">
        <v>311</v>
      </c>
      <c r="Z56" s="39">
        <v>21</v>
      </c>
      <c r="AA56" t="s">
        <v>312</v>
      </c>
      <c r="AB56" t="s">
        <v>313</v>
      </c>
      <c r="AC56" t="s">
        <v>927</v>
      </c>
      <c r="AD56" s="39" t="s">
        <v>174</v>
      </c>
      <c r="AE56" s="39">
        <v>4</v>
      </c>
      <c r="AF56" s="39">
        <v>2</v>
      </c>
      <c r="AG56" s="39">
        <v>1</v>
      </c>
      <c r="AH56" s="277">
        <v>7</v>
      </c>
    </row>
    <row r="57" spans="1:34" x14ac:dyDescent="0.2">
      <c r="A57" s="18">
        <v>55</v>
      </c>
      <c r="B57" s="54" t="s">
        <v>904</v>
      </c>
      <c r="C57" s="53" t="s">
        <v>328</v>
      </c>
      <c r="D57" s="52" t="s">
        <v>329</v>
      </c>
      <c r="F57" s="20">
        <v>7</v>
      </c>
      <c r="G57" s="25" t="s">
        <v>21</v>
      </c>
      <c r="H57" s="51">
        <v>7</v>
      </c>
      <c r="I57" s="133">
        <f t="shared" si="2"/>
        <v>14.285714285714285</v>
      </c>
      <c r="K57" s="51" t="s">
        <v>174</v>
      </c>
      <c r="M57" s="106">
        <v>2</v>
      </c>
      <c r="N57" s="107" t="s">
        <v>428</v>
      </c>
      <c r="O57" s="147" t="s">
        <v>68</v>
      </c>
      <c r="P57" s="136" t="s">
        <v>929</v>
      </c>
      <c r="Q57" s="106" t="s">
        <v>174</v>
      </c>
      <c r="R57" s="108">
        <v>7</v>
      </c>
      <c r="S57" s="109"/>
      <c r="T57" s="127">
        <v>4</v>
      </c>
      <c r="U57" s="127">
        <v>1</v>
      </c>
      <c r="V57" s="107">
        <v>2</v>
      </c>
      <c r="W57"/>
      <c r="X57" s="276">
        <v>2</v>
      </c>
      <c r="Y57" s="39" t="s">
        <v>428</v>
      </c>
      <c r="Z57" s="39">
        <v>37</v>
      </c>
      <c r="AA57" t="s">
        <v>68</v>
      </c>
      <c r="AB57" t="s">
        <v>928</v>
      </c>
      <c r="AC57" t="s">
        <v>929</v>
      </c>
      <c r="AD57" s="39" t="s">
        <v>174</v>
      </c>
      <c r="AE57" s="39">
        <v>4</v>
      </c>
      <c r="AF57" s="39">
        <v>1</v>
      </c>
      <c r="AG57" s="39">
        <v>2</v>
      </c>
      <c r="AH57" s="277">
        <v>7</v>
      </c>
    </row>
    <row r="58" spans="1:34" x14ac:dyDescent="0.2">
      <c r="A58" s="18">
        <v>56</v>
      </c>
      <c r="B58" s="54" t="s">
        <v>323</v>
      </c>
      <c r="C58" s="53" t="s">
        <v>324</v>
      </c>
      <c r="D58" s="52" t="s">
        <v>796</v>
      </c>
      <c r="F58" s="20">
        <v>7</v>
      </c>
      <c r="G58" s="25" t="s">
        <v>174</v>
      </c>
      <c r="H58" s="51">
        <v>7</v>
      </c>
      <c r="I58" s="133">
        <f t="shared" si="2"/>
        <v>14.285714285714285</v>
      </c>
      <c r="K58" s="51" t="s">
        <v>174</v>
      </c>
      <c r="M58" s="106">
        <v>3</v>
      </c>
      <c r="N58" s="107" t="s">
        <v>930</v>
      </c>
      <c r="O58" s="147" t="s">
        <v>931</v>
      </c>
      <c r="P58" s="136" t="s">
        <v>933</v>
      </c>
      <c r="Q58" s="106" t="s">
        <v>174</v>
      </c>
      <c r="R58" s="108">
        <v>9</v>
      </c>
      <c r="S58" s="109"/>
      <c r="T58" s="127">
        <v>3</v>
      </c>
      <c r="U58" s="127">
        <v>3</v>
      </c>
      <c r="V58" s="107">
        <v>3</v>
      </c>
      <c r="W58"/>
      <c r="X58" s="276">
        <v>3</v>
      </c>
      <c r="Y58" s="39" t="s">
        <v>930</v>
      </c>
      <c r="Z58" s="39">
        <v>18</v>
      </c>
      <c r="AA58" t="s">
        <v>931</v>
      </c>
      <c r="AB58" t="s">
        <v>932</v>
      </c>
      <c r="AC58" t="s">
        <v>933</v>
      </c>
      <c r="AD58" s="39" t="s">
        <v>174</v>
      </c>
      <c r="AE58" s="39">
        <v>3</v>
      </c>
      <c r="AF58" s="39">
        <v>3</v>
      </c>
      <c r="AG58" s="39">
        <v>3</v>
      </c>
      <c r="AH58" s="277">
        <v>9</v>
      </c>
    </row>
    <row r="59" spans="1:34" x14ac:dyDescent="0.2">
      <c r="A59" s="18">
        <v>57</v>
      </c>
      <c r="B59" s="54" t="s">
        <v>881</v>
      </c>
      <c r="C59" s="53" t="s">
        <v>290</v>
      </c>
      <c r="D59" s="52" t="s">
        <v>322</v>
      </c>
      <c r="F59" s="20">
        <v>8</v>
      </c>
      <c r="G59" s="25" t="s">
        <v>283</v>
      </c>
      <c r="H59" s="51">
        <v>8</v>
      </c>
      <c r="I59" s="133">
        <f t="shared" si="2"/>
        <v>12.5</v>
      </c>
      <c r="K59" s="51" t="s">
        <v>174</v>
      </c>
      <c r="M59" s="106">
        <v>4</v>
      </c>
      <c r="N59" s="107" t="s">
        <v>934</v>
      </c>
      <c r="O59" s="147" t="s">
        <v>935</v>
      </c>
      <c r="P59" s="136" t="s">
        <v>937</v>
      </c>
      <c r="Q59" s="106" t="s">
        <v>174</v>
      </c>
      <c r="R59" s="108">
        <v>13</v>
      </c>
      <c r="S59" s="109"/>
      <c r="T59" s="127">
        <v>5</v>
      </c>
      <c r="U59" s="127">
        <v>4</v>
      </c>
      <c r="V59" s="107">
        <v>4</v>
      </c>
      <c r="W59"/>
      <c r="X59" s="276">
        <v>4</v>
      </c>
      <c r="Y59" s="39" t="s">
        <v>934</v>
      </c>
      <c r="Z59" s="39">
        <v>42</v>
      </c>
      <c r="AA59" t="s">
        <v>935</v>
      </c>
      <c r="AB59" t="s">
        <v>936</v>
      </c>
      <c r="AC59" t="s">
        <v>937</v>
      </c>
      <c r="AD59" s="39" t="s">
        <v>174</v>
      </c>
      <c r="AE59" s="39">
        <v>5</v>
      </c>
      <c r="AF59" s="39">
        <v>4</v>
      </c>
      <c r="AG59" s="39">
        <v>4</v>
      </c>
      <c r="AH59" s="277">
        <v>13</v>
      </c>
    </row>
    <row r="60" spans="1:34" x14ac:dyDescent="0.2">
      <c r="A60" s="18">
        <v>58</v>
      </c>
      <c r="B60" s="54">
        <v>7</v>
      </c>
      <c r="C60" s="53" t="s">
        <v>274</v>
      </c>
      <c r="D60" s="52" t="s">
        <v>872</v>
      </c>
      <c r="F60" s="20">
        <v>10</v>
      </c>
      <c r="G60" s="25" t="s">
        <v>244</v>
      </c>
      <c r="H60" s="51">
        <v>10</v>
      </c>
      <c r="I60" s="133">
        <f t="shared" si="2"/>
        <v>10</v>
      </c>
      <c r="K60" s="51" t="s">
        <v>174</v>
      </c>
      <c r="M60" s="106">
        <v>5</v>
      </c>
      <c r="N60" s="107">
        <v>15007</v>
      </c>
      <c r="O60" s="147" t="s">
        <v>938</v>
      </c>
      <c r="P60" s="136" t="s">
        <v>940</v>
      </c>
      <c r="Q60" s="106" t="s">
        <v>174</v>
      </c>
      <c r="R60" s="108">
        <v>16</v>
      </c>
      <c r="S60" s="109"/>
      <c r="T60" s="127">
        <v>6</v>
      </c>
      <c r="U60" s="127">
        <v>5</v>
      </c>
      <c r="V60" s="107">
        <v>5</v>
      </c>
      <c r="W60"/>
      <c r="X60" s="276">
        <v>5</v>
      </c>
      <c r="Y60" s="39">
        <v>15007</v>
      </c>
      <c r="Z60" s="39">
        <v>62</v>
      </c>
      <c r="AA60" t="s">
        <v>938</v>
      </c>
      <c r="AB60" t="s">
        <v>939</v>
      </c>
      <c r="AC60" t="s">
        <v>940</v>
      </c>
      <c r="AD60" s="39" t="s">
        <v>174</v>
      </c>
      <c r="AE60" s="39">
        <v>6</v>
      </c>
      <c r="AF60" s="39">
        <v>5</v>
      </c>
      <c r="AG60" s="39">
        <v>5</v>
      </c>
      <c r="AH60" s="277">
        <v>16</v>
      </c>
    </row>
    <row r="61" spans="1:34" x14ac:dyDescent="0.2">
      <c r="A61" s="18">
        <v>59</v>
      </c>
      <c r="B61" s="54" t="s">
        <v>627</v>
      </c>
      <c r="C61" s="53" t="s">
        <v>627</v>
      </c>
      <c r="D61" s="52" t="s">
        <v>926</v>
      </c>
      <c r="F61" s="20">
        <v>11</v>
      </c>
      <c r="G61" s="25" t="s">
        <v>22</v>
      </c>
      <c r="H61" s="51">
        <v>11</v>
      </c>
      <c r="I61" s="133">
        <f t="shared" si="2"/>
        <v>9.0909090909090917</v>
      </c>
      <c r="K61" s="51" t="s">
        <v>174</v>
      </c>
      <c r="M61" s="106">
        <v>6</v>
      </c>
      <c r="N61" s="107" t="s">
        <v>199</v>
      </c>
      <c r="O61" s="147" t="s">
        <v>70</v>
      </c>
      <c r="P61" s="136" t="s">
        <v>795</v>
      </c>
      <c r="Q61" s="106" t="s">
        <v>174</v>
      </c>
      <c r="R61" s="108">
        <v>18</v>
      </c>
      <c r="S61" s="109"/>
      <c r="T61" s="127">
        <v>2</v>
      </c>
      <c r="U61" s="127" t="s">
        <v>458</v>
      </c>
      <c r="V61" s="107" t="s">
        <v>458</v>
      </c>
      <c r="W61"/>
      <c r="X61" s="276">
        <v>6</v>
      </c>
      <c r="Y61" s="39" t="s">
        <v>199</v>
      </c>
      <c r="Z61" s="39">
        <v>19</v>
      </c>
      <c r="AA61" t="s">
        <v>70</v>
      </c>
      <c r="AB61" t="s">
        <v>232</v>
      </c>
      <c r="AC61" t="s">
        <v>795</v>
      </c>
      <c r="AD61" s="39" t="s">
        <v>174</v>
      </c>
      <c r="AE61" s="39">
        <v>2</v>
      </c>
      <c r="AF61" s="39" t="s">
        <v>458</v>
      </c>
      <c r="AG61" s="39" t="s">
        <v>458</v>
      </c>
      <c r="AH61" s="277">
        <v>18</v>
      </c>
    </row>
    <row r="62" spans="1:34" x14ac:dyDescent="0.2">
      <c r="A62" s="18">
        <v>60</v>
      </c>
      <c r="B62" s="54" t="s">
        <v>896</v>
      </c>
      <c r="C62" s="53" t="s">
        <v>897</v>
      </c>
      <c r="D62" s="52" t="s">
        <v>899</v>
      </c>
      <c r="F62" s="20">
        <v>13</v>
      </c>
      <c r="G62" s="25" t="s">
        <v>298</v>
      </c>
      <c r="H62" s="51">
        <v>13</v>
      </c>
      <c r="I62" s="133">
        <f t="shared" si="2"/>
        <v>7.6923076923076925</v>
      </c>
      <c r="K62" s="51" t="s">
        <v>174</v>
      </c>
      <c r="M62" s="106">
        <v>7</v>
      </c>
      <c r="N62" s="107" t="s">
        <v>323</v>
      </c>
      <c r="O62" s="147" t="s">
        <v>324</v>
      </c>
      <c r="P62" s="136" t="s">
        <v>796</v>
      </c>
      <c r="Q62" s="106" t="s">
        <v>174</v>
      </c>
      <c r="R62" s="108">
        <v>23</v>
      </c>
      <c r="S62" s="109"/>
      <c r="T62" s="127">
        <v>7</v>
      </c>
      <c r="U62" s="127" t="s">
        <v>17</v>
      </c>
      <c r="V62" s="107" t="s">
        <v>17</v>
      </c>
      <c r="W62"/>
      <c r="X62" s="278">
        <v>7</v>
      </c>
      <c r="Y62" s="279" t="s">
        <v>323</v>
      </c>
      <c r="Z62" s="279">
        <v>39</v>
      </c>
      <c r="AA62" s="280" t="s">
        <v>324</v>
      </c>
      <c r="AB62" s="280" t="s">
        <v>831</v>
      </c>
      <c r="AC62" s="280" t="s">
        <v>796</v>
      </c>
      <c r="AD62" s="279" t="s">
        <v>174</v>
      </c>
      <c r="AE62" s="279">
        <v>7</v>
      </c>
      <c r="AF62" s="279" t="s">
        <v>17</v>
      </c>
      <c r="AG62" s="279" t="s">
        <v>17</v>
      </c>
      <c r="AH62" s="281">
        <v>23</v>
      </c>
    </row>
    <row r="63" spans="1:34" x14ac:dyDescent="0.2">
      <c r="I63" s="22"/>
      <c r="K63"/>
      <c r="M63"/>
      <c r="N63"/>
      <c r="Q63" s="26"/>
      <c r="R63" s="26"/>
      <c r="S63" s="44"/>
      <c r="T63"/>
      <c r="U63"/>
      <c r="V63"/>
      <c r="W63"/>
    </row>
    <row r="64" spans="1:34" x14ac:dyDescent="0.2">
      <c r="I64" s="22"/>
      <c r="K64"/>
      <c r="M64"/>
      <c r="N64"/>
      <c r="Q64" s="26"/>
      <c r="R64" s="26"/>
      <c r="S64" s="44"/>
      <c r="T64"/>
      <c r="U64"/>
      <c r="V64"/>
      <c r="W64"/>
    </row>
    <row r="65" spans="9:23" x14ac:dyDescent="0.2">
      <c r="I65" s="22"/>
      <c r="K65"/>
      <c r="M65"/>
      <c r="N65"/>
      <c r="Q65" s="26"/>
      <c r="R65" s="26"/>
      <c r="S65" s="44"/>
      <c r="T65"/>
      <c r="U65"/>
      <c r="V65"/>
      <c r="W65"/>
    </row>
    <row r="66" spans="9:23" x14ac:dyDescent="0.2">
      <c r="I66" s="22"/>
      <c r="K66"/>
      <c r="M66"/>
      <c r="N66"/>
      <c r="Q66" s="26"/>
      <c r="R66" s="26"/>
      <c r="S66" s="44"/>
      <c r="T66"/>
      <c r="U66"/>
      <c r="V66"/>
      <c r="W66"/>
    </row>
    <row r="67" spans="9:23" x14ac:dyDescent="0.2">
      <c r="I67" s="22"/>
      <c r="K67"/>
      <c r="M67"/>
      <c r="N67"/>
      <c r="Q67" s="26"/>
      <c r="R67" s="26"/>
      <c r="S67" s="44"/>
      <c r="T67"/>
      <c r="U67"/>
      <c r="V67"/>
      <c r="W67"/>
    </row>
    <row r="68" spans="9:23" x14ac:dyDescent="0.2">
      <c r="I68" s="22"/>
      <c r="K68"/>
      <c r="M68"/>
      <c r="N68"/>
      <c r="Q68"/>
      <c r="R68"/>
      <c r="S68" s="26"/>
      <c r="T68" s="26"/>
      <c r="U68" s="44"/>
      <c r="V68"/>
      <c r="W68" s="44"/>
    </row>
    <row r="69" spans="9:23" x14ac:dyDescent="0.2">
      <c r="I69" s="22"/>
      <c r="K69"/>
      <c r="M69"/>
      <c r="N69"/>
      <c r="Q69"/>
      <c r="R69"/>
      <c r="S69"/>
      <c r="T69"/>
      <c r="U69"/>
      <c r="V69"/>
      <c r="W69"/>
    </row>
    <row r="70" spans="9:23" x14ac:dyDescent="0.2">
      <c r="I70" s="22"/>
      <c r="K70"/>
      <c r="M70"/>
      <c r="N70"/>
      <c r="Q70"/>
      <c r="R70"/>
      <c r="S70"/>
      <c r="T70"/>
      <c r="U70"/>
      <c r="V70"/>
      <c r="W70"/>
    </row>
    <row r="71" spans="9:23" x14ac:dyDescent="0.2">
      <c r="I71" s="22"/>
      <c r="K71"/>
      <c r="M71"/>
      <c r="N71"/>
      <c r="Q71"/>
      <c r="R71"/>
      <c r="S71"/>
      <c r="T71"/>
      <c r="U71"/>
      <c r="V71"/>
      <c r="W71"/>
    </row>
    <row r="72" spans="9:23" x14ac:dyDescent="0.2">
      <c r="I72" s="22"/>
      <c r="K72"/>
      <c r="M72"/>
      <c r="N72"/>
      <c r="Q72"/>
      <c r="R72"/>
      <c r="S72"/>
      <c r="T72"/>
      <c r="U72"/>
      <c r="V72"/>
      <c r="W72"/>
    </row>
    <row r="73" spans="9:23" x14ac:dyDescent="0.2">
      <c r="I73" s="22"/>
      <c r="K73"/>
      <c r="M73"/>
      <c r="N73"/>
      <c r="Q73"/>
      <c r="R73"/>
      <c r="S73"/>
      <c r="T73"/>
      <c r="U73"/>
      <c r="V73"/>
      <c r="W73"/>
    </row>
    <row r="74" spans="9:23" x14ac:dyDescent="0.2">
      <c r="I74" s="22"/>
      <c r="K74"/>
      <c r="M74"/>
      <c r="N74"/>
      <c r="Q74"/>
      <c r="R74"/>
      <c r="S74"/>
      <c r="T74"/>
      <c r="U74"/>
      <c r="V74"/>
      <c r="W74"/>
    </row>
    <row r="75" spans="9:23" x14ac:dyDescent="0.2">
      <c r="I75" s="22"/>
      <c r="K75"/>
      <c r="M75"/>
      <c r="N75"/>
      <c r="Q75"/>
      <c r="R75"/>
      <c r="S75"/>
      <c r="T75"/>
      <c r="U75"/>
      <c r="V75"/>
      <c r="W75"/>
    </row>
    <row r="76" spans="9:23" x14ac:dyDescent="0.2">
      <c r="I76" s="22"/>
      <c r="K76"/>
      <c r="M76"/>
      <c r="N76"/>
      <c r="Q76"/>
      <c r="R76"/>
      <c r="S76"/>
      <c r="T76"/>
      <c r="U76"/>
      <c r="V76"/>
      <c r="W76"/>
    </row>
    <row r="77" spans="9:23" x14ac:dyDescent="0.2">
      <c r="I77" s="22"/>
      <c r="K77"/>
      <c r="M77"/>
      <c r="N77"/>
      <c r="Q77"/>
      <c r="R77"/>
      <c r="S77"/>
      <c r="T77"/>
      <c r="U77"/>
      <c r="V77"/>
      <c r="W77"/>
    </row>
    <row r="78" spans="9:23" x14ac:dyDescent="0.2">
      <c r="I78" s="22"/>
      <c r="K78"/>
      <c r="M78"/>
      <c r="N78"/>
      <c r="Q78"/>
      <c r="R78"/>
      <c r="S78"/>
      <c r="T78"/>
      <c r="U78"/>
      <c r="V78"/>
      <c r="W78"/>
    </row>
    <row r="79" spans="9:23" x14ac:dyDescent="0.2">
      <c r="I79" s="22"/>
      <c r="K79"/>
      <c r="M79"/>
      <c r="N79"/>
      <c r="Q79"/>
      <c r="R79"/>
      <c r="S79"/>
      <c r="T79"/>
      <c r="U79"/>
      <c r="V79"/>
      <c r="W79"/>
    </row>
    <row r="80" spans="9:23" x14ac:dyDescent="0.2">
      <c r="I80" s="22"/>
      <c r="K80"/>
      <c r="M80"/>
      <c r="N80"/>
      <c r="Q80"/>
      <c r="R80"/>
      <c r="S80"/>
      <c r="T80"/>
      <c r="U80"/>
      <c r="V80"/>
      <c r="W80"/>
    </row>
    <row r="81" spans="9:23" x14ac:dyDescent="0.2">
      <c r="I81" s="22"/>
      <c r="K81"/>
      <c r="M81"/>
      <c r="N81"/>
      <c r="Q81"/>
      <c r="R81"/>
      <c r="S81"/>
      <c r="T81"/>
      <c r="U81"/>
      <c r="V81"/>
      <c r="W81"/>
    </row>
    <row r="82" spans="9:23" x14ac:dyDescent="0.2">
      <c r="K82"/>
      <c r="M82"/>
      <c r="N82"/>
      <c r="Q82"/>
      <c r="R82"/>
      <c r="S82"/>
      <c r="T82"/>
      <c r="U82"/>
      <c r="V82"/>
      <c r="W82"/>
    </row>
    <row r="83" spans="9:23" x14ac:dyDescent="0.2">
      <c r="K83"/>
      <c r="M83"/>
      <c r="N83"/>
      <c r="Q83"/>
      <c r="R83"/>
      <c r="S83"/>
      <c r="T83"/>
      <c r="U83"/>
      <c r="V83"/>
      <c r="W83"/>
    </row>
    <row r="84" spans="9:23" x14ac:dyDescent="0.2">
      <c r="K84"/>
      <c r="M84"/>
      <c r="N84"/>
      <c r="Q84"/>
      <c r="R84"/>
      <c r="S84"/>
      <c r="T84"/>
      <c r="U84"/>
      <c r="V84"/>
      <c r="W84"/>
    </row>
    <row r="85" spans="9:23" x14ac:dyDescent="0.2">
      <c r="K85"/>
      <c r="M85"/>
      <c r="N85"/>
      <c r="Q85"/>
      <c r="R85"/>
      <c r="S85"/>
      <c r="T85"/>
      <c r="U85"/>
      <c r="V85"/>
      <c r="W85"/>
    </row>
    <row r="86" spans="9:23" x14ac:dyDescent="0.2">
      <c r="K86"/>
      <c r="M86"/>
      <c r="N86"/>
      <c r="Q86"/>
      <c r="R86"/>
      <c r="S86"/>
      <c r="T86"/>
      <c r="U86"/>
      <c r="V86"/>
      <c r="W86"/>
    </row>
    <row r="87" spans="9:23" x14ac:dyDescent="0.2">
      <c r="K87"/>
      <c r="M87"/>
      <c r="N87"/>
      <c r="Q87"/>
      <c r="R87"/>
      <c r="S87"/>
      <c r="T87"/>
      <c r="U87"/>
      <c r="V87"/>
      <c r="W87"/>
    </row>
    <row r="88" spans="9:23" x14ac:dyDescent="0.2">
      <c r="K88"/>
      <c r="M88"/>
      <c r="N88"/>
      <c r="Q88"/>
      <c r="R88"/>
      <c r="S88"/>
      <c r="T88"/>
      <c r="U88"/>
      <c r="V88"/>
      <c r="W88"/>
    </row>
    <row r="89" spans="9:23" x14ac:dyDescent="0.2">
      <c r="K89"/>
      <c r="M89"/>
      <c r="N89"/>
      <c r="Q89"/>
      <c r="R89"/>
      <c r="S89"/>
      <c r="T89"/>
      <c r="U89"/>
      <c r="V89"/>
      <c r="W89"/>
    </row>
    <row r="90" spans="9:23" x14ac:dyDescent="0.2">
      <c r="K90"/>
      <c r="M90"/>
      <c r="N90"/>
      <c r="Q90"/>
      <c r="R90"/>
      <c r="S90"/>
      <c r="T90"/>
      <c r="U90"/>
      <c r="V90"/>
      <c r="W90"/>
    </row>
    <row r="91" spans="9:23" x14ac:dyDescent="0.2">
      <c r="K91"/>
      <c r="M91"/>
      <c r="N91"/>
      <c r="Q91"/>
      <c r="R91"/>
      <c r="S91"/>
      <c r="T91"/>
      <c r="U91"/>
      <c r="V91"/>
      <c r="W91"/>
    </row>
    <row r="92" spans="9:23" x14ac:dyDescent="0.2">
      <c r="K92"/>
      <c r="M92"/>
      <c r="N92"/>
      <c r="Q92"/>
      <c r="R92"/>
      <c r="S92"/>
      <c r="T92"/>
      <c r="U92"/>
      <c r="V92"/>
      <c r="W92"/>
    </row>
    <row r="93" spans="9:23" x14ac:dyDescent="0.2">
      <c r="K93"/>
      <c r="M93"/>
      <c r="N93"/>
      <c r="Q93"/>
      <c r="R93"/>
      <c r="S93"/>
      <c r="T93"/>
      <c r="U93"/>
      <c r="V93"/>
      <c r="W93"/>
    </row>
    <row r="94" spans="9:23" x14ac:dyDescent="0.2">
      <c r="K94"/>
      <c r="M94"/>
      <c r="N94"/>
      <c r="Q94"/>
      <c r="R94"/>
      <c r="S94"/>
      <c r="T94"/>
      <c r="U94"/>
      <c r="V94"/>
      <c r="W94"/>
    </row>
    <row r="95" spans="9:23" x14ac:dyDescent="0.2">
      <c r="K95"/>
      <c r="M95"/>
      <c r="N95"/>
      <c r="Q95"/>
      <c r="R95"/>
      <c r="S95"/>
      <c r="T95"/>
      <c r="U95"/>
      <c r="V95"/>
      <c r="W95"/>
    </row>
    <row r="96" spans="9:23" x14ac:dyDescent="0.2">
      <c r="K96"/>
      <c r="M96"/>
      <c r="N96"/>
      <c r="Q96"/>
      <c r="R96"/>
      <c r="S96"/>
      <c r="T96"/>
      <c r="U96"/>
      <c r="V96"/>
      <c r="W96"/>
    </row>
    <row r="97" spans="11:23" x14ac:dyDescent="0.2">
      <c r="K97"/>
      <c r="M97"/>
      <c r="N97"/>
      <c r="Q97"/>
      <c r="R97"/>
      <c r="S97"/>
      <c r="T97"/>
      <c r="U97"/>
      <c r="V97"/>
      <c r="W97"/>
    </row>
    <row r="98" spans="11:23" x14ac:dyDescent="0.2">
      <c r="K98"/>
      <c r="M98"/>
      <c r="N98"/>
      <c r="Q98"/>
      <c r="R98"/>
      <c r="S98"/>
      <c r="T98"/>
      <c r="U98"/>
      <c r="V98"/>
      <c r="W98"/>
    </row>
    <row r="99" spans="11:23" x14ac:dyDescent="0.2">
      <c r="K99"/>
      <c r="M99"/>
      <c r="N99"/>
      <c r="Q99"/>
      <c r="R99"/>
      <c r="S99"/>
      <c r="T99"/>
      <c r="U99"/>
      <c r="V99"/>
      <c r="W99"/>
    </row>
    <row r="100" spans="11:23" x14ac:dyDescent="0.2">
      <c r="K100"/>
      <c r="M100"/>
      <c r="N100"/>
      <c r="Q100"/>
      <c r="R100"/>
      <c r="S100"/>
      <c r="T100"/>
      <c r="U100"/>
      <c r="V100"/>
      <c r="W100"/>
    </row>
    <row r="101" spans="11:23" x14ac:dyDescent="0.2">
      <c r="K101"/>
      <c r="M101"/>
      <c r="N101"/>
      <c r="Q101"/>
      <c r="R101"/>
      <c r="S101"/>
      <c r="T101"/>
      <c r="U101"/>
      <c r="V101"/>
      <c r="W101"/>
    </row>
    <row r="102" spans="11:23" x14ac:dyDescent="0.2">
      <c r="K102"/>
      <c r="M102"/>
      <c r="N102"/>
      <c r="Q102"/>
      <c r="R102"/>
      <c r="S102"/>
      <c r="T102"/>
      <c r="U102"/>
      <c r="V102"/>
      <c r="W102"/>
    </row>
    <row r="103" spans="11:23" x14ac:dyDescent="0.2">
      <c r="K103"/>
      <c r="M103"/>
      <c r="N103"/>
      <c r="Q103"/>
      <c r="R103"/>
      <c r="S103"/>
      <c r="T103"/>
      <c r="U103"/>
      <c r="V103"/>
      <c r="W103"/>
    </row>
    <row r="104" spans="11:23" x14ac:dyDescent="0.2">
      <c r="K104"/>
      <c r="M104"/>
      <c r="N104"/>
      <c r="Q104"/>
      <c r="R104"/>
      <c r="S104"/>
      <c r="T104"/>
      <c r="U104"/>
      <c r="V104"/>
      <c r="W104"/>
    </row>
    <row r="105" spans="11:23" x14ac:dyDescent="0.2">
      <c r="K105"/>
      <c r="M105"/>
      <c r="N105"/>
      <c r="Q105"/>
      <c r="R105"/>
      <c r="S105"/>
      <c r="T105"/>
      <c r="U105"/>
      <c r="V105"/>
      <c r="W105"/>
    </row>
    <row r="106" spans="11:23" x14ac:dyDescent="0.2">
      <c r="K106"/>
      <c r="M106"/>
      <c r="N106"/>
      <c r="Q106"/>
      <c r="R106"/>
      <c r="S106"/>
      <c r="T106"/>
      <c r="U106"/>
      <c r="V106"/>
      <c r="W106"/>
    </row>
    <row r="107" spans="11:23" x14ac:dyDescent="0.2">
      <c r="K107"/>
      <c r="M107"/>
      <c r="N107"/>
      <c r="Q107"/>
      <c r="R107"/>
      <c r="S107"/>
      <c r="T107"/>
      <c r="U107"/>
      <c r="V107"/>
      <c r="W107"/>
    </row>
    <row r="108" spans="11:23" x14ac:dyDescent="0.2">
      <c r="K108"/>
      <c r="M108"/>
      <c r="N108"/>
      <c r="Q108"/>
      <c r="R108"/>
      <c r="S108"/>
      <c r="T108"/>
      <c r="U108"/>
      <c r="V108"/>
      <c r="W108"/>
    </row>
    <row r="109" spans="11:23" x14ac:dyDescent="0.2">
      <c r="K109"/>
      <c r="M109"/>
      <c r="N109"/>
      <c r="Q109"/>
      <c r="R109"/>
      <c r="S109"/>
      <c r="T109"/>
      <c r="U109"/>
      <c r="V109"/>
      <c r="W109"/>
    </row>
    <row r="110" spans="11:23" x14ac:dyDescent="0.2">
      <c r="K110"/>
      <c r="M110"/>
      <c r="N110"/>
      <c r="Q110"/>
      <c r="R110"/>
      <c r="S110"/>
      <c r="T110"/>
      <c r="U110"/>
      <c r="V110"/>
      <c r="W110"/>
    </row>
    <row r="111" spans="11:23" x14ac:dyDescent="0.2">
      <c r="K111"/>
      <c r="M111"/>
      <c r="N111"/>
      <c r="Q111"/>
      <c r="R111"/>
      <c r="S111"/>
      <c r="T111"/>
      <c r="U111"/>
      <c r="V111"/>
      <c r="W111"/>
    </row>
    <row r="112" spans="11:23" x14ac:dyDescent="0.2">
      <c r="K112"/>
      <c r="M112"/>
      <c r="N112"/>
      <c r="Q112"/>
      <c r="R112"/>
      <c r="S112"/>
      <c r="T112"/>
      <c r="U112"/>
      <c r="V112"/>
      <c r="W112"/>
    </row>
    <row r="113" spans="11:23" x14ac:dyDescent="0.2">
      <c r="K113"/>
      <c r="M113"/>
      <c r="N113"/>
      <c r="Q113"/>
      <c r="R113"/>
      <c r="S113"/>
      <c r="T113"/>
      <c r="U113"/>
      <c r="V113"/>
      <c r="W113"/>
    </row>
    <row r="114" spans="11:23" x14ac:dyDescent="0.2">
      <c r="K114"/>
      <c r="M114"/>
      <c r="N114"/>
      <c r="Q114"/>
      <c r="R114"/>
      <c r="S114"/>
      <c r="T114"/>
      <c r="U114"/>
      <c r="V114"/>
      <c r="W114"/>
    </row>
    <row r="115" spans="11:23" x14ac:dyDescent="0.2">
      <c r="K115"/>
      <c r="M115"/>
      <c r="N115"/>
      <c r="Q115"/>
      <c r="R115"/>
      <c r="S115"/>
      <c r="T115"/>
      <c r="U115"/>
      <c r="V115"/>
      <c r="W115"/>
    </row>
    <row r="116" spans="11:23" x14ac:dyDescent="0.2">
      <c r="K116"/>
      <c r="M116"/>
      <c r="N116"/>
      <c r="Q116"/>
      <c r="R116"/>
      <c r="S116"/>
      <c r="T116"/>
      <c r="U116"/>
      <c r="V116"/>
      <c r="W116"/>
    </row>
    <row r="117" spans="11:23" x14ac:dyDescent="0.2">
      <c r="K117"/>
      <c r="M117"/>
      <c r="N117"/>
      <c r="Q117"/>
      <c r="R117"/>
      <c r="S117"/>
      <c r="T117"/>
      <c r="U117"/>
      <c r="V117"/>
      <c r="W117"/>
    </row>
    <row r="118" spans="11:23" x14ac:dyDescent="0.2">
      <c r="K118"/>
      <c r="M118"/>
      <c r="N118"/>
      <c r="Q118"/>
      <c r="R118"/>
      <c r="S118"/>
      <c r="T118"/>
      <c r="U118"/>
      <c r="V118"/>
      <c r="W118"/>
    </row>
    <row r="119" spans="11:23" x14ac:dyDescent="0.2">
      <c r="K119"/>
      <c r="M119"/>
      <c r="N119"/>
      <c r="Q119"/>
      <c r="R119"/>
      <c r="S119"/>
      <c r="T119"/>
      <c r="U119"/>
      <c r="V119"/>
      <c r="W119"/>
    </row>
    <row r="120" spans="11:23" x14ac:dyDescent="0.2">
      <c r="K120"/>
      <c r="M120"/>
      <c r="N120"/>
      <c r="Q120"/>
      <c r="R120"/>
      <c r="S120"/>
      <c r="T120"/>
      <c r="U120"/>
      <c r="V120"/>
      <c r="W120"/>
    </row>
    <row r="121" spans="11:23" x14ac:dyDescent="0.2">
      <c r="K121"/>
      <c r="M121"/>
      <c r="N121"/>
      <c r="Q121"/>
      <c r="R121"/>
      <c r="S121"/>
      <c r="T121"/>
      <c r="U121"/>
      <c r="V121"/>
      <c r="W121"/>
    </row>
    <row r="122" spans="11:23" x14ac:dyDescent="0.2">
      <c r="K122"/>
      <c r="M122"/>
      <c r="N122"/>
      <c r="Q122"/>
      <c r="R122"/>
      <c r="S122"/>
      <c r="T122"/>
      <c r="U122"/>
      <c r="V122"/>
      <c r="W122"/>
    </row>
    <row r="123" spans="11:23" x14ac:dyDescent="0.2">
      <c r="K123"/>
      <c r="M123"/>
      <c r="N123"/>
      <c r="Q123"/>
      <c r="R123"/>
      <c r="S123"/>
      <c r="T123"/>
      <c r="U123"/>
      <c r="V123"/>
      <c r="W123"/>
    </row>
    <row r="124" spans="11:23" x14ac:dyDescent="0.2">
      <c r="K124"/>
      <c r="M124"/>
      <c r="N124"/>
      <c r="Q124"/>
      <c r="R124"/>
      <c r="S124"/>
      <c r="T124"/>
      <c r="U124"/>
      <c r="V124"/>
      <c r="W124"/>
    </row>
    <row r="125" spans="11:23" x14ac:dyDescent="0.2">
      <c r="K125"/>
      <c r="M125"/>
      <c r="N125"/>
      <c r="Q125"/>
      <c r="R125"/>
      <c r="S125"/>
      <c r="T125"/>
      <c r="U125"/>
      <c r="V125"/>
      <c r="W125"/>
    </row>
    <row r="126" spans="11:23" x14ac:dyDescent="0.2">
      <c r="K126"/>
      <c r="M126"/>
      <c r="N126"/>
      <c r="Q126"/>
      <c r="R126"/>
      <c r="S126"/>
      <c r="T126"/>
      <c r="U126"/>
      <c r="V126"/>
      <c r="W126"/>
    </row>
    <row r="127" spans="11:23" x14ac:dyDescent="0.2">
      <c r="K127"/>
      <c r="M127"/>
      <c r="N127"/>
      <c r="Q127"/>
      <c r="R127"/>
      <c r="S127"/>
      <c r="T127"/>
      <c r="U127"/>
      <c r="V127"/>
      <c r="W127"/>
    </row>
    <row r="128" spans="11:23" x14ac:dyDescent="0.2">
      <c r="K128"/>
      <c r="M128"/>
      <c r="N128"/>
      <c r="Q128"/>
      <c r="R128"/>
      <c r="S128"/>
      <c r="T128"/>
      <c r="U128"/>
      <c r="V128"/>
      <c r="W128"/>
    </row>
    <row r="129" spans="11:23" x14ac:dyDescent="0.2">
      <c r="K129"/>
      <c r="M129"/>
      <c r="N129"/>
      <c r="Q129"/>
      <c r="R129"/>
      <c r="S129"/>
      <c r="T129"/>
      <c r="U129"/>
      <c r="V129"/>
      <c r="W129"/>
    </row>
    <row r="130" spans="11:23" x14ac:dyDescent="0.2">
      <c r="K130"/>
      <c r="M130"/>
      <c r="N130"/>
      <c r="Q130"/>
      <c r="R130"/>
      <c r="S130"/>
      <c r="T130"/>
      <c r="U130"/>
      <c r="V130"/>
      <c r="W130"/>
    </row>
    <row r="131" spans="11:23" x14ac:dyDescent="0.2">
      <c r="K131"/>
      <c r="M131"/>
      <c r="N131"/>
      <c r="Q131"/>
      <c r="R131"/>
      <c r="S131"/>
      <c r="T131"/>
      <c r="U131"/>
      <c r="V131"/>
      <c r="W131"/>
    </row>
    <row r="132" spans="11:23" x14ac:dyDescent="0.2">
      <c r="K132"/>
      <c r="M132"/>
      <c r="N132"/>
      <c r="Q132"/>
      <c r="R132"/>
      <c r="S132"/>
      <c r="T132"/>
      <c r="U132"/>
      <c r="V132"/>
      <c r="W132"/>
    </row>
    <row r="133" spans="11:23" x14ac:dyDescent="0.2">
      <c r="K133"/>
      <c r="M133"/>
      <c r="N133"/>
      <c r="Q133"/>
      <c r="R133"/>
      <c r="S133"/>
      <c r="T133"/>
      <c r="U133"/>
      <c r="V133"/>
      <c r="W133"/>
    </row>
    <row r="134" spans="11:23" x14ac:dyDescent="0.2">
      <c r="K134"/>
      <c r="M134"/>
      <c r="N134"/>
      <c r="Q134"/>
      <c r="R134"/>
      <c r="S134"/>
      <c r="T134"/>
      <c r="U134"/>
      <c r="V134"/>
      <c r="W134"/>
    </row>
    <row r="135" spans="11:23" x14ac:dyDescent="0.2">
      <c r="K135"/>
      <c r="M135"/>
      <c r="N135"/>
      <c r="Q135"/>
      <c r="R135"/>
      <c r="S135"/>
      <c r="T135"/>
      <c r="U135"/>
      <c r="V135"/>
      <c r="W135"/>
    </row>
    <row r="136" spans="11:23" x14ac:dyDescent="0.2">
      <c r="K136"/>
      <c r="M136"/>
      <c r="N136"/>
      <c r="Q136"/>
      <c r="R136"/>
      <c r="S136"/>
      <c r="T136"/>
      <c r="U136"/>
      <c r="V136"/>
      <c r="W136"/>
    </row>
    <row r="137" spans="11:23" x14ac:dyDescent="0.2">
      <c r="K137"/>
      <c r="M137"/>
      <c r="N137"/>
      <c r="Q137"/>
      <c r="R137"/>
      <c r="S137"/>
      <c r="T137"/>
      <c r="U137"/>
      <c r="V137"/>
      <c r="W137"/>
    </row>
    <row r="138" spans="11:23" x14ac:dyDescent="0.2">
      <c r="K138"/>
      <c r="M138"/>
      <c r="N138"/>
      <c r="Q138"/>
      <c r="R138"/>
      <c r="S138"/>
      <c r="T138"/>
      <c r="U138"/>
      <c r="V138"/>
      <c r="W138"/>
    </row>
    <row r="139" spans="11:23" x14ac:dyDescent="0.2">
      <c r="K139"/>
      <c r="M139"/>
      <c r="N139"/>
      <c r="Q139"/>
      <c r="R139"/>
      <c r="S139"/>
      <c r="T139"/>
      <c r="U139"/>
      <c r="V139"/>
      <c r="W139"/>
    </row>
    <row r="140" spans="11:23" x14ac:dyDescent="0.2">
      <c r="K140"/>
      <c r="M140"/>
      <c r="N140"/>
      <c r="Q140"/>
      <c r="R140"/>
      <c r="S140"/>
      <c r="T140"/>
      <c r="U140"/>
      <c r="V140"/>
      <c r="W140"/>
    </row>
    <row r="141" spans="11:23" x14ac:dyDescent="0.2">
      <c r="K141"/>
      <c r="M141"/>
      <c r="N141"/>
      <c r="Q141"/>
      <c r="R141"/>
      <c r="S141"/>
      <c r="T141"/>
      <c r="U141"/>
      <c r="V141"/>
      <c r="W141"/>
    </row>
    <row r="142" spans="11:23" x14ac:dyDescent="0.2">
      <c r="K142"/>
      <c r="M142"/>
      <c r="N142"/>
      <c r="Q142"/>
      <c r="R142"/>
      <c r="S142"/>
      <c r="T142"/>
      <c r="U142"/>
      <c r="V142"/>
      <c r="W142"/>
    </row>
    <row r="143" spans="11:23" x14ac:dyDescent="0.2">
      <c r="K143"/>
      <c r="M143"/>
      <c r="N143"/>
      <c r="Q143"/>
      <c r="R143"/>
      <c r="S143"/>
      <c r="T143"/>
      <c r="U143"/>
      <c r="V143"/>
      <c r="W143"/>
    </row>
    <row r="144" spans="11:23" x14ac:dyDescent="0.2">
      <c r="K144"/>
      <c r="M144"/>
      <c r="N144"/>
      <c r="Q144"/>
      <c r="R144"/>
      <c r="S144"/>
      <c r="T144"/>
      <c r="U144"/>
      <c r="V144"/>
      <c r="W144"/>
    </row>
    <row r="145" spans="11:23" x14ac:dyDescent="0.2">
      <c r="K145"/>
      <c r="M145"/>
      <c r="N145"/>
      <c r="Q145"/>
      <c r="R145"/>
      <c r="S145"/>
      <c r="T145"/>
      <c r="U145"/>
      <c r="V145"/>
      <c r="W145"/>
    </row>
    <row r="146" spans="11:23" x14ac:dyDescent="0.2">
      <c r="K146"/>
      <c r="M146"/>
      <c r="N146"/>
      <c r="Q146"/>
      <c r="R146"/>
      <c r="S146"/>
      <c r="T146"/>
      <c r="U146"/>
      <c r="V146"/>
      <c r="W146"/>
    </row>
    <row r="147" spans="11:23" x14ac:dyDescent="0.2">
      <c r="K147"/>
      <c r="M147"/>
      <c r="N147"/>
      <c r="Q147"/>
      <c r="R147"/>
      <c r="S147"/>
      <c r="T147"/>
      <c r="U147"/>
      <c r="V147"/>
      <c r="W147"/>
    </row>
    <row r="148" spans="11:23" x14ac:dyDescent="0.2">
      <c r="K148"/>
      <c r="M148"/>
      <c r="N148"/>
      <c r="Q148"/>
      <c r="R148"/>
      <c r="S148"/>
      <c r="T148"/>
      <c r="U148"/>
      <c r="V148"/>
      <c r="W148"/>
    </row>
    <row r="149" spans="11:23" x14ac:dyDescent="0.2">
      <c r="K149"/>
      <c r="M149"/>
      <c r="N149"/>
      <c r="Q149"/>
      <c r="R149"/>
      <c r="S149"/>
      <c r="T149"/>
      <c r="U149"/>
      <c r="V149"/>
      <c r="W149"/>
    </row>
    <row r="150" spans="11:23" x14ac:dyDescent="0.2">
      <c r="K150"/>
      <c r="M150"/>
      <c r="N150"/>
      <c r="Q150"/>
      <c r="R150"/>
      <c r="S150"/>
      <c r="T150"/>
      <c r="U150"/>
      <c r="V150"/>
      <c r="W150"/>
    </row>
    <row r="151" spans="11:23" x14ac:dyDescent="0.2">
      <c r="K151"/>
      <c r="M151"/>
      <c r="N151"/>
      <c r="Q151"/>
      <c r="R151"/>
      <c r="S151"/>
      <c r="T151"/>
      <c r="U151"/>
      <c r="V151"/>
      <c r="W151"/>
    </row>
    <row r="152" spans="11:23" x14ac:dyDescent="0.2">
      <c r="K152"/>
      <c r="M152"/>
      <c r="N152"/>
      <c r="Q152"/>
      <c r="R152"/>
      <c r="S152"/>
      <c r="T152"/>
      <c r="U152"/>
      <c r="V152"/>
      <c r="W152"/>
    </row>
    <row r="153" spans="11:23" x14ac:dyDescent="0.2">
      <c r="K153"/>
      <c r="M153"/>
      <c r="N153"/>
      <c r="Q153"/>
      <c r="R153"/>
      <c r="S153"/>
      <c r="T153"/>
      <c r="U153"/>
      <c r="V153"/>
      <c r="W153"/>
    </row>
    <row r="154" spans="11:23" x14ac:dyDescent="0.2">
      <c r="K154"/>
      <c r="M154"/>
      <c r="N154"/>
      <c r="Q154"/>
      <c r="R154"/>
      <c r="S154"/>
      <c r="T154"/>
      <c r="U154"/>
      <c r="V154"/>
      <c r="W154"/>
    </row>
    <row r="155" spans="11:23" x14ac:dyDescent="0.2">
      <c r="K155"/>
      <c r="M155"/>
      <c r="N155"/>
      <c r="Q155"/>
      <c r="R155"/>
      <c r="S155"/>
      <c r="T155"/>
      <c r="U155"/>
      <c r="V155"/>
      <c r="W155"/>
    </row>
    <row r="156" spans="11:23" x14ac:dyDescent="0.2">
      <c r="K156"/>
      <c r="M156"/>
      <c r="N156"/>
      <c r="Q156"/>
      <c r="R156"/>
      <c r="S156"/>
      <c r="T156"/>
      <c r="U156"/>
      <c r="V156"/>
      <c r="W156"/>
    </row>
    <row r="157" spans="11:23" x14ac:dyDescent="0.2">
      <c r="K157"/>
      <c r="M157"/>
      <c r="N157"/>
      <c r="Q157"/>
      <c r="R157"/>
      <c r="S157"/>
      <c r="T157"/>
      <c r="U157"/>
      <c r="V157"/>
      <c r="W157"/>
    </row>
    <row r="158" spans="11:23" x14ac:dyDescent="0.2">
      <c r="K158"/>
      <c r="M158"/>
      <c r="N158"/>
      <c r="Q158"/>
      <c r="R158"/>
      <c r="S158"/>
      <c r="T158"/>
      <c r="U158"/>
      <c r="V158"/>
      <c r="W158"/>
    </row>
    <row r="159" spans="11:23" x14ac:dyDescent="0.2">
      <c r="K159"/>
      <c r="M159"/>
      <c r="N159"/>
      <c r="Q159"/>
      <c r="R159"/>
      <c r="S159"/>
      <c r="T159"/>
      <c r="U159"/>
      <c r="V159"/>
      <c r="W159"/>
    </row>
    <row r="160" spans="11:23" x14ac:dyDescent="0.2">
      <c r="K160"/>
      <c r="M160"/>
      <c r="N160"/>
      <c r="Q160"/>
      <c r="R160"/>
      <c r="S160"/>
      <c r="T160"/>
      <c r="U160"/>
      <c r="V160"/>
      <c r="W160"/>
    </row>
    <row r="161" spans="11:23" x14ac:dyDescent="0.2">
      <c r="K161"/>
      <c r="M161"/>
      <c r="N161"/>
      <c r="Q161"/>
      <c r="R161"/>
      <c r="S161"/>
      <c r="T161"/>
      <c r="U161"/>
      <c r="V161"/>
      <c r="W161"/>
    </row>
    <row r="162" spans="11:23" x14ac:dyDescent="0.2">
      <c r="K162"/>
      <c r="M162"/>
      <c r="N162"/>
      <c r="Q162"/>
      <c r="R162"/>
      <c r="S162"/>
      <c r="T162"/>
      <c r="U162"/>
      <c r="V162"/>
      <c r="W162"/>
    </row>
  </sheetData>
  <sortState xmlns:xlrd2="http://schemas.microsoft.com/office/spreadsheetml/2017/richdata2" ref="B3:I62">
    <sortCondition descending="1" ref="I3:I62"/>
  </sortState>
  <phoneticPr fontId="5" type="noConversion"/>
  <hyperlinks>
    <hyperlink ref="O31" r:id="rId1" display="BERNOS Blaise" xr:uid="{B91CC6BC-E16B-42F5-BE07-86B4B1D404D1}"/>
    <hyperlink ref="O5" r:id="rId2" display="NOBLET Erwan" xr:uid="{FCCE5C31-6BFB-4940-AD38-0F52A59385FC}"/>
    <hyperlink ref="O11" r:id="rId3" display="OLIVIERI Bernard" xr:uid="{A40B5AEE-1602-44F7-9766-BF9E615B7BDD}"/>
    <hyperlink ref="O17" r:id="rId4" display="SAUVAN Jean-Pierre" xr:uid="{311DF5C1-D28E-45D3-BF55-07B9FFC6FCD3}"/>
    <hyperlink ref="O7" r:id="rId5" display="NOBLET Erwan" xr:uid="{5A8BE27E-DFEA-40DA-9890-269DD2D7BB25}"/>
    <hyperlink ref="N1" r:id="rId6" xr:uid="{F7AF0B79-D138-4FAA-9F5A-521577CDA32B}"/>
  </hyperlinks>
  <pageMargins left="0.7" right="0.7" top="0.75" bottom="0.75" header="0.3" footer="0.3"/>
  <ignoredErrors>
    <ignoredError sqref="S3:S42 L4:L6 L8:L10 L13:L33 L34 L35:L42 J3:L3 J7:L7 J4:J6 J11:L12 J8:J10 J35:J42 J13:J33 J3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4</vt:i4>
      </vt:variant>
    </vt:vector>
  </HeadingPairs>
  <TitlesOfParts>
    <vt:vector size="17" baseType="lpstr">
      <vt:lpstr>Systéme de point 24</vt:lpstr>
      <vt:lpstr>Synthése 1 - 24</vt:lpstr>
      <vt:lpstr>TOTAL 2024</vt:lpstr>
      <vt:lpstr>Antibes 24</vt:lpstr>
      <vt:lpstr>Argentario 24</vt:lpstr>
      <vt:lpstr>Napoli 24</vt:lpstr>
      <vt:lpstr>Palma 24</vt:lpstr>
      <vt:lpstr>Mahon 24</vt:lpstr>
      <vt:lpstr>Barcelona 24</vt:lpstr>
      <vt:lpstr>Imperia 24</vt:lpstr>
      <vt:lpstr>Monaco 23</vt:lpstr>
      <vt:lpstr>Cannes 24</vt:lpstr>
      <vt:lpstr>Saint-Tropez 24</vt:lpstr>
      <vt:lpstr>'TOTAL 2024'!Impression_des_titres</vt:lpstr>
      <vt:lpstr>'Synthése 1 - 24'!Zone_d_impression</vt:lpstr>
      <vt:lpstr>'Systéme de point 24'!Zone_d_impression</vt:lpstr>
      <vt:lpstr>'TOTAL 2024'!Zone_d_impression</vt:lpstr>
    </vt:vector>
  </TitlesOfParts>
  <Company>god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REGATES IMPERIALES 2007</dc:title>
  <dc:creator>god</dc:creator>
  <cp:lastModifiedBy>Renaud Godard</cp:lastModifiedBy>
  <cp:lastPrinted>2023-07-10T15:52:28Z</cp:lastPrinted>
  <dcterms:created xsi:type="dcterms:W3CDTF">2005-07-24T15:37:58Z</dcterms:created>
  <dcterms:modified xsi:type="dcterms:W3CDTF">2024-10-12T18:18:13Z</dcterms:modified>
</cp:coreProperties>
</file>