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https://d.docs.live.net/f47d6a3d081eac19/Documents/Jauge 2025/CIM 2025/CIM Trophy 2025/"/>
    </mc:Choice>
  </mc:AlternateContent>
  <xr:revisionPtr revIDLastSave="925" documentId="8_{6A1C4883-9D76-4EE1-86D8-09AFEA3AE7F8}" xr6:coauthVersionLast="47" xr6:coauthVersionMax="47" xr10:uidLastSave="{155D17B9-CBCC-4A98-815B-9A04A2314D29}"/>
  <bookViews>
    <workbookView xWindow="-120" yWindow="-120" windowWidth="29040" windowHeight="15720" firstSheet="1" activeTab="3" xr2:uid="{00000000-000D-0000-FFFF-FFFF00000000}"/>
  </bookViews>
  <sheets>
    <sheet name="Systéme de point 25" sheetId="1" r:id="rId1"/>
    <sheet name="Synthése 1 - 25" sheetId="11" r:id="rId2"/>
    <sheet name="Syntèse finale - 25" sheetId="21" r:id="rId3"/>
    <sheet name="TOTAL 2025" sheetId="8" r:id="rId4"/>
    <sheet name="San Remo 25" sheetId="20" r:id="rId5"/>
    <sheet name="Antibes 25" sheetId="4" r:id="rId6"/>
    <sheet name="Argentario 25" sheetId="12" r:id="rId7"/>
    <sheet name="Barcelona 25" sheetId="13" r:id="rId8"/>
    <sheet name="Palma 25" sheetId="14" r:id="rId9"/>
    <sheet name="Mahon 25" sheetId="15" r:id="rId10"/>
    <sheet name="Imperia 25" sheetId="18" r:id="rId11"/>
    <sheet name="Monaco 25" sheetId="17" r:id="rId12"/>
    <sheet name="Cannes 25" sheetId="16" r:id="rId13"/>
    <sheet name="Saint-Tropez 25" sheetId="19" r:id="rId14"/>
  </sheets>
  <definedNames>
    <definedName name="_xlnm._FilterDatabase" localSheetId="5" hidden="1">'Antibes 25'!$A$4:$X$44</definedName>
    <definedName name="_xlnm._FilterDatabase" localSheetId="3" hidden="1">'TOTAL 2025'!$A$6:$AY$192</definedName>
    <definedName name="_xlnm.Print_Titles" localSheetId="3">'TOTAL 2025'!$1:$5</definedName>
    <definedName name="_xlnm.Print_Area" localSheetId="1">'Synthése 1 - 25'!$A$2:$I$54</definedName>
    <definedName name="_xlnm.Print_Area" localSheetId="0">'Systéme de point 25'!$A$1:$R$23</definedName>
    <definedName name="_xlnm.Print_Area" localSheetId="3">'TOTAL 2025'!$A$2:$AR$193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0" i="21" l="1"/>
  <c r="A69" i="21"/>
  <c r="I130" i="8"/>
  <c r="K130" i="8" s="1"/>
  <c r="J130" i="8"/>
  <c r="K126" i="8"/>
  <c r="K7" i="8"/>
  <c r="K119" i="8"/>
  <c r="K123" i="8"/>
  <c r="G35" i="8"/>
  <c r="H35" i="8"/>
  <c r="I35" i="8"/>
  <c r="K35" i="8" s="1"/>
  <c r="J35" i="8"/>
  <c r="G153" i="8"/>
  <c r="H153" i="8"/>
  <c r="I153" i="8"/>
  <c r="K153" i="8" s="1"/>
  <c r="J153" i="8"/>
  <c r="G76" i="8"/>
  <c r="H76" i="8"/>
  <c r="I76" i="8"/>
  <c r="K76" i="8" s="1"/>
  <c r="J76" i="8"/>
  <c r="G128" i="8"/>
  <c r="H128" i="8"/>
  <c r="I128" i="8"/>
  <c r="K128" i="8" s="1"/>
  <c r="J128" i="8"/>
  <c r="G133" i="8"/>
  <c r="H133" i="8"/>
  <c r="I133" i="8"/>
  <c r="K133" i="8" s="1"/>
  <c r="J133" i="8"/>
  <c r="G138" i="8"/>
  <c r="H138" i="8"/>
  <c r="I138" i="8"/>
  <c r="K138" i="8" s="1"/>
  <c r="J138" i="8"/>
  <c r="G80" i="8"/>
  <c r="H80" i="8"/>
  <c r="I80" i="8"/>
  <c r="K80" i="8" s="1"/>
  <c r="J80" i="8"/>
  <c r="G42" i="8"/>
  <c r="H42" i="8"/>
  <c r="I42" i="8"/>
  <c r="K42" i="8" s="1"/>
  <c r="J42" i="8"/>
  <c r="G113" i="8"/>
  <c r="H113" i="8"/>
  <c r="I113" i="8"/>
  <c r="K113" i="8" s="1"/>
  <c r="J113" i="8"/>
  <c r="G34" i="8"/>
  <c r="H34" i="8"/>
  <c r="I34" i="8"/>
  <c r="K34" i="8" s="1"/>
  <c r="J34" i="8"/>
  <c r="G121" i="8"/>
  <c r="H121" i="8"/>
  <c r="I121" i="8"/>
  <c r="K121" i="8" s="1"/>
  <c r="J121" i="8"/>
  <c r="G28" i="8"/>
  <c r="H28" i="8"/>
  <c r="I28" i="8"/>
  <c r="K28" i="8" s="1"/>
  <c r="J28" i="8"/>
  <c r="G71" i="8"/>
  <c r="H71" i="8"/>
  <c r="I71" i="8"/>
  <c r="K71" i="8" s="1"/>
  <c r="J71" i="8"/>
  <c r="G24" i="8"/>
  <c r="H24" i="8"/>
  <c r="I24" i="8"/>
  <c r="K24" i="8" s="1"/>
  <c r="J24" i="8"/>
  <c r="G18" i="8"/>
  <c r="H18" i="8"/>
  <c r="I18" i="8"/>
  <c r="K18" i="8" s="1"/>
  <c r="J18" i="8"/>
  <c r="G66" i="8"/>
  <c r="H66" i="8"/>
  <c r="I66" i="8"/>
  <c r="K66" i="8" s="1"/>
  <c r="J66" i="8"/>
  <c r="G85" i="8"/>
  <c r="H85" i="8"/>
  <c r="I85" i="8"/>
  <c r="K85" i="8" s="1"/>
  <c r="J85" i="8"/>
  <c r="G131" i="8"/>
  <c r="H131" i="8"/>
  <c r="I131" i="8"/>
  <c r="K131" i="8" s="1"/>
  <c r="J131" i="8"/>
  <c r="G123" i="8"/>
  <c r="H123" i="8"/>
  <c r="I123" i="8"/>
  <c r="J123" i="8"/>
  <c r="G58" i="8"/>
  <c r="H58" i="8"/>
  <c r="I58" i="8"/>
  <c r="K58" i="8" s="1"/>
  <c r="J58" i="8"/>
  <c r="G15" i="8"/>
  <c r="H15" i="8"/>
  <c r="I15" i="8"/>
  <c r="K15" i="8" s="1"/>
  <c r="J15" i="8"/>
  <c r="G87" i="8"/>
  <c r="H87" i="8"/>
  <c r="I87" i="8"/>
  <c r="K87" i="8" s="1"/>
  <c r="J87" i="8"/>
  <c r="G17" i="8"/>
  <c r="H17" i="8"/>
  <c r="I17" i="8"/>
  <c r="K17" i="8" s="1"/>
  <c r="J17" i="8"/>
  <c r="G151" i="8"/>
  <c r="H151" i="8"/>
  <c r="I151" i="8"/>
  <c r="K151" i="8" s="1"/>
  <c r="J151" i="8"/>
  <c r="G184" i="8"/>
  <c r="H184" i="8"/>
  <c r="I184" i="8"/>
  <c r="K184" i="8" s="1"/>
  <c r="J184" i="8"/>
  <c r="G72" i="8"/>
  <c r="H72" i="8"/>
  <c r="I72" i="8"/>
  <c r="K72" i="8" s="1"/>
  <c r="J72" i="8"/>
  <c r="G174" i="8"/>
  <c r="H174" i="8"/>
  <c r="I174" i="8"/>
  <c r="K174" i="8" s="1"/>
  <c r="J174" i="8"/>
  <c r="G38" i="8"/>
  <c r="H38" i="8"/>
  <c r="I38" i="8"/>
  <c r="K38" i="8" s="1"/>
  <c r="J38" i="8"/>
  <c r="G75" i="8"/>
  <c r="H75" i="8"/>
  <c r="I75" i="8"/>
  <c r="K75" i="8" s="1"/>
  <c r="J75" i="8"/>
  <c r="G13" i="8"/>
  <c r="H13" i="8"/>
  <c r="I13" i="8"/>
  <c r="K13" i="8" s="1"/>
  <c r="J13" i="8"/>
  <c r="G11" i="8"/>
  <c r="H11" i="8"/>
  <c r="I11" i="8"/>
  <c r="K11" i="8" s="1"/>
  <c r="J11" i="8"/>
  <c r="G137" i="8"/>
  <c r="H137" i="8"/>
  <c r="I137" i="8"/>
  <c r="K137" i="8" s="1"/>
  <c r="J137" i="8"/>
  <c r="G188" i="8"/>
  <c r="H188" i="8"/>
  <c r="I188" i="8"/>
  <c r="K188" i="8" s="1"/>
  <c r="J188" i="8"/>
  <c r="G43" i="8"/>
  <c r="H43" i="8"/>
  <c r="I43" i="8"/>
  <c r="K43" i="8" s="1"/>
  <c r="J43" i="8"/>
  <c r="G60" i="8"/>
  <c r="H60" i="8"/>
  <c r="I60" i="8"/>
  <c r="K60" i="8" s="1"/>
  <c r="J60" i="8"/>
  <c r="G93" i="8"/>
  <c r="H93" i="8"/>
  <c r="I93" i="8"/>
  <c r="K93" i="8" s="1"/>
  <c r="J93" i="8"/>
  <c r="G97" i="8"/>
  <c r="H97" i="8"/>
  <c r="I97" i="8"/>
  <c r="K97" i="8" s="1"/>
  <c r="J97" i="8"/>
  <c r="G33" i="8"/>
  <c r="H33" i="8"/>
  <c r="I33" i="8"/>
  <c r="K33" i="8" s="1"/>
  <c r="J33" i="8"/>
  <c r="G100" i="8"/>
  <c r="H100" i="8"/>
  <c r="I100" i="8"/>
  <c r="K100" i="8" s="1"/>
  <c r="J100" i="8"/>
  <c r="G79" i="8"/>
  <c r="H79" i="8"/>
  <c r="I79" i="8"/>
  <c r="K79" i="8" s="1"/>
  <c r="J79" i="8"/>
  <c r="G59" i="8"/>
  <c r="H59" i="8"/>
  <c r="I59" i="8"/>
  <c r="K59" i="8" s="1"/>
  <c r="J59" i="8"/>
  <c r="G22" i="8"/>
  <c r="H22" i="8"/>
  <c r="I22" i="8"/>
  <c r="K22" i="8" s="1"/>
  <c r="J22" i="8"/>
  <c r="G27" i="8"/>
  <c r="H27" i="8"/>
  <c r="I27" i="8"/>
  <c r="K27" i="8" s="1"/>
  <c r="J27" i="8"/>
  <c r="G25" i="8"/>
  <c r="H25" i="8"/>
  <c r="I25" i="8"/>
  <c r="K25" i="8" s="1"/>
  <c r="J25" i="8"/>
  <c r="G41" i="8"/>
  <c r="H41" i="8"/>
  <c r="I41" i="8"/>
  <c r="K41" i="8" s="1"/>
  <c r="J41" i="8"/>
  <c r="G129" i="8"/>
  <c r="H129" i="8"/>
  <c r="I129" i="8"/>
  <c r="K129" i="8" s="1"/>
  <c r="J129" i="8"/>
  <c r="G156" i="8"/>
  <c r="H156" i="8"/>
  <c r="I156" i="8"/>
  <c r="K156" i="8" s="1"/>
  <c r="J156" i="8"/>
  <c r="G160" i="8"/>
  <c r="H160" i="8"/>
  <c r="I160" i="8"/>
  <c r="K160" i="8" s="1"/>
  <c r="J160" i="8"/>
  <c r="G169" i="8"/>
  <c r="H169" i="8"/>
  <c r="I169" i="8"/>
  <c r="K169" i="8" s="1"/>
  <c r="J169" i="8"/>
  <c r="G40" i="8"/>
  <c r="H40" i="8"/>
  <c r="I40" i="8"/>
  <c r="K40" i="8" s="1"/>
  <c r="J40" i="8"/>
  <c r="G16" i="8"/>
  <c r="H16" i="8"/>
  <c r="I16" i="8"/>
  <c r="K16" i="8" s="1"/>
  <c r="J16" i="8"/>
  <c r="G152" i="8"/>
  <c r="H152" i="8"/>
  <c r="I152" i="8"/>
  <c r="K152" i="8" s="1"/>
  <c r="J152" i="8"/>
  <c r="G136" i="8"/>
  <c r="H136" i="8"/>
  <c r="I136" i="8"/>
  <c r="K136" i="8" s="1"/>
  <c r="J136" i="8"/>
  <c r="G185" i="8"/>
  <c r="H185" i="8"/>
  <c r="I185" i="8"/>
  <c r="K185" i="8" s="1"/>
  <c r="J185" i="8"/>
  <c r="G114" i="8"/>
  <c r="H114" i="8"/>
  <c r="I114" i="8"/>
  <c r="K114" i="8" s="1"/>
  <c r="J114" i="8"/>
  <c r="G65" i="8"/>
  <c r="H65" i="8"/>
  <c r="I65" i="8"/>
  <c r="K65" i="8" s="1"/>
  <c r="J65" i="8"/>
  <c r="G29" i="8"/>
  <c r="H29" i="8"/>
  <c r="I29" i="8"/>
  <c r="K29" i="8" s="1"/>
  <c r="J29" i="8"/>
  <c r="G109" i="8"/>
  <c r="H109" i="8"/>
  <c r="I109" i="8"/>
  <c r="K109" i="8" s="1"/>
  <c r="J109" i="8"/>
  <c r="G119" i="8"/>
  <c r="H119" i="8"/>
  <c r="I119" i="8"/>
  <c r="J119" i="8"/>
  <c r="G139" i="8"/>
  <c r="H139" i="8"/>
  <c r="I139" i="8"/>
  <c r="K139" i="8" s="1"/>
  <c r="J139" i="8"/>
  <c r="G176" i="8"/>
  <c r="H176" i="8"/>
  <c r="I176" i="8"/>
  <c r="K176" i="8" s="1"/>
  <c r="J176" i="8"/>
  <c r="G73" i="8"/>
  <c r="H73" i="8"/>
  <c r="I73" i="8"/>
  <c r="K73" i="8" s="1"/>
  <c r="J73" i="8"/>
  <c r="G118" i="8"/>
  <c r="H118" i="8"/>
  <c r="I118" i="8"/>
  <c r="K118" i="8" s="1"/>
  <c r="J118" i="8"/>
  <c r="G144" i="8"/>
  <c r="H144" i="8"/>
  <c r="I144" i="8"/>
  <c r="K144" i="8" s="1"/>
  <c r="J144" i="8"/>
  <c r="G67" i="8"/>
  <c r="H67" i="8"/>
  <c r="I67" i="8"/>
  <c r="K67" i="8" s="1"/>
  <c r="J67" i="8"/>
  <c r="G62" i="8"/>
  <c r="H62" i="8"/>
  <c r="I62" i="8"/>
  <c r="K62" i="8" s="1"/>
  <c r="J62" i="8"/>
  <c r="G187" i="8"/>
  <c r="H187" i="8"/>
  <c r="I187" i="8"/>
  <c r="K187" i="8" s="1"/>
  <c r="J187" i="8"/>
  <c r="G111" i="8"/>
  <c r="H111" i="8"/>
  <c r="I111" i="8"/>
  <c r="K111" i="8" s="1"/>
  <c r="J111" i="8"/>
  <c r="G172" i="8"/>
  <c r="H172" i="8"/>
  <c r="I172" i="8"/>
  <c r="K172" i="8" s="1"/>
  <c r="J172" i="8"/>
  <c r="G81" i="8"/>
  <c r="H81" i="8"/>
  <c r="I81" i="8"/>
  <c r="K81" i="8" s="1"/>
  <c r="J81" i="8"/>
  <c r="G102" i="8"/>
  <c r="H102" i="8"/>
  <c r="I102" i="8"/>
  <c r="K102" i="8" s="1"/>
  <c r="J102" i="8"/>
  <c r="G148" i="8"/>
  <c r="H148" i="8"/>
  <c r="I148" i="8"/>
  <c r="K148" i="8" s="1"/>
  <c r="J148" i="8"/>
  <c r="G7" i="8"/>
  <c r="H7" i="8"/>
  <c r="I7" i="8"/>
  <c r="J7" i="8"/>
  <c r="G61" i="8"/>
  <c r="H61" i="8"/>
  <c r="I61" i="8"/>
  <c r="K61" i="8" s="1"/>
  <c r="J61" i="8"/>
  <c r="G84" i="8"/>
  <c r="H84" i="8"/>
  <c r="I84" i="8"/>
  <c r="K84" i="8" s="1"/>
  <c r="J84" i="8"/>
  <c r="G78" i="8"/>
  <c r="H78" i="8"/>
  <c r="I78" i="8"/>
  <c r="K78" i="8" s="1"/>
  <c r="J78" i="8"/>
  <c r="G180" i="8"/>
  <c r="H180" i="8"/>
  <c r="I180" i="8"/>
  <c r="K180" i="8" s="1"/>
  <c r="J180" i="8"/>
  <c r="G164" i="8"/>
  <c r="H164" i="8"/>
  <c r="I164" i="8"/>
  <c r="K164" i="8" s="1"/>
  <c r="J164" i="8"/>
  <c r="G147" i="8"/>
  <c r="H147" i="8"/>
  <c r="I147" i="8"/>
  <c r="K147" i="8" s="1"/>
  <c r="J147" i="8"/>
  <c r="G159" i="8"/>
  <c r="H159" i="8"/>
  <c r="I159" i="8"/>
  <c r="K159" i="8" s="1"/>
  <c r="J159" i="8"/>
  <c r="G146" i="8"/>
  <c r="H146" i="8"/>
  <c r="I146" i="8"/>
  <c r="K146" i="8" s="1"/>
  <c r="J146" i="8"/>
  <c r="G145" i="8"/>
  <c r="H145" i="8"/>
  <c r="I145" i="8"/>
  <c r="K145" i="8" s="1"/>
  <c r="J145" i="8"/>
  <c r="G98" i="8"/>
  <c r="H98" i="8"/>
  <c r="I98" i="8"/>
  <c r="K98" i="8" s="1"/>
  <c r="J98" i="8"/>
  <c r="G57" i="8"/>
  <c r="H57" i="8"/>
  <c r="I57" i="8"/>
  <c r="K57" i="8" s="1"/>
  <c r="J57" i="8"/>
  <c r="G49" i="8"/>
  <c r="H49" i="8"/>
  <c r="I49" i="8"/>
  <c r="K49" i="8" s="1"/>
  <c r="J49" i="8"/>
  <c r="G56" i="8"/>
  <c r="H56" i="8"/>
  <c r="I56" i="8"/>
  <c r="K56" i="8" s="1"/>
  <c r="J56" i="8"/>
  <c r="G190" i="8"/>
  <c r="H190" i="8"/>
  <c r="I190" i="8"/>
  <c r="K190" i="8" s="1"/>
  <c r="J190" i="8"/>
  <c r="G94" i="8"/>
  <c r="H94" i="8"/>
  <c r="I94" i="8"/>
  <c r="K94" i="8" s="1"/>
  <c r="J94" i="8"/>
  <c r="G103" i="8"/>
  <c r="H103" i="8"/>
  <c r="I103" i="8"/>
  <c r="K103" i="8" s="1"/>
  <c r="J103" i="8"/>
  <c r="G14" i="8"/>
  <c r="H14" i="8"/>
  <c r="I14" i="8"/>
  <c r="K14" i="8" s="1"/>
  <c r="J14" i="8"/>
  <c r="G124" i="8"/>
  <c r="H124" i="8"/>
  <c r="I124" i="8"/>
  <c r="K124" i="8" s="1"/>
  <c r="J124" i="8"/>
  <c r="G45" i="8"/>
  <c r="H45" i="8"/>
  <c r="I45" i="8"/>
  <c r="K45" i="8" s="1"/>
  <c r="J45" i="8"/>
  <c r="G106" i="8"/>
  <c r="H106" i="8"/>
  <c r="I106" i="8"/>
  <c r="K106" i="8" s="1"/>
  <c r="J106" i="8"/>
  <c r="G52" i="8"/>
  <c r="H52" i="8"/>
  <c r="I52" i="8"/>
  <c r="K52" i="8" s="1"/>
  <c r="J52" i="8"/>
  <c r="G117" i="8"/>
  <c r="H117" i="8"/>
  <c r="I117" i="8"/>
  <c r="K117" i="8" s="1"/>
  <c r="J117" i="8"/>
  <c r="G132" i="8"/>
  <c r="H132" i="8"/>
  <c r="I132" i="8"/>
  <c r="K132" i="8" s="1"/>
  <c r="J132" i="8"/>
  <c r="G88" i="8"/>
  <c r="H88" i="8"/>
  <c r="I88" i="8"/>
  <c r="K88" i="8" s="1"/>
  <c r="J88" i="8"/>
  <c r="G126" i="8"/>
  <c r="H126" i="8"/>
  <c r="I126" i="8"/>
  <c r="J126" i="8"/>
  <c r="G115" i="8"/>
  <c r="H115" i="8"/>
  <c r="I115" i="8"/>
  <c r="K115" i="8" s="1"/>
  <c r="J115" i="8"/>
  <c r="G168" i="8"/>
  <c r="H168" i="8"/>
  <c r="I168" i="8"/>
  <c r="K168" i="8" s="1"/>
  <c r="J168" i="8"/>
  <c r="G68" i="8"/>
  <c r="H68" i="8"/>
  <c r="I68" i="8"/>
  <c r="K68" i="8" s="1"/>
  <c r="J68" i="8"/>
  <c r="G31" i="8"/>
  <c r="H31" i="8"/>
  <c r="I31" i="8"/>
  <c r="K31" i="8" s="1"/>
  <c r="J31" i="8"/>
  <c r="G9" i="8"/>
  <c r="H9" i="8"/>
  <c r="I9" i="8"/>
  <c r="K9" i="8" s="1"/>
  <c r="J9" i="8"/>
  <c r="G20" i="8"/>
  <c r="H20" i="8"/>
  <c r="I20" i="8"/>
  <c r="K20" i="8" s="1"/>
  <c r="J20" i="8"/>
  <c r="G108" i="8"/>
  <c r="H108" i="8"/>
  <c r="I108" i="8"/>
  <c r="K108" i="8" s="1"/>
  <c r="J108" i="8"/>
  <c r="G8" i="8"/>
  <c r="H8" i="8"/>
  <c r="I8" i="8"/>
  <c r="K8" i="8" s="1"/>
  <c r="J8" i="8"/>
  <c r="G178" i="8"/>
  <c r="H178" i="8"/>
  <c r="I178" i="8"/>
  <c r="K178" i="8" s="1"/>
  <c r="J178" i="8"/>
  <c r="G89" i="8"/>
  <c r="H89" i="8"/>
  <c r="I89" i="8"/>
  <c r="K89" i="8" s="1"/>
  <c r="J89" i="8"/>
  <c r="G183" i="8"/>
  <c r="H183" i="8"/>
  <c r="I183" i="8"/>
  <c r="K183" i="8" s="1"/>
  <c r="J183" i="8"/>
  <c r="G39" i="8"/>
  <c r="H39" i="8"/>
  <c r="I39" i="8"/>
  <c r="K39" i="8" s="1"/>
  <c r="J39" i="8"/>
  <c r="G163" i="8"/>
  <c r="H163" i="8"/>
  <c r="I163" i="8"/>
  <c r="K163" i="8" s="1"/>
  <c r="J163" i="8"/>
  <c r="G170" i="8"/>
  <c r="H170" i="8"/>
  <c r="I170" i="8"/>
  <c r="K170" i="8" s="1"/>
  <c r="J170" i="8"/>
  <c r="G50" i="8"/>
  <c r="H50" i="8"/>
  <c r="I50" i="8"/>
  <c r="K50" i="8" s="1"/>
  <c r="J50" i="8"/>
  <c r="G110" i="8"/>
  <c r="H110" i="8"/>
  <c r="I110" i="8"/>
  <c r="K110" i="8" s="1"/>
  <c r="J110" i="8"/>
  <c r="G166" i="8"/>
  <c r="H166" i="8"/>
  <c r="I166" i="8"/>
  <c r="K166" i="8" s="1"/>
  <c r="J166" i="8"/>
  <c r="G182" i="8"/>
  <c r="H182" i="8"/>
  <c r="I182" i="8"/>
  <c r="K182" i="8" s="1"/>
  <c r="J182" i="8"/>
  <c r="G37" i="8"/>
  <c r="H37" i="8"/>
  <c r="I37" i="8"/>
  <c r="K37" i="8" s="1"/>
  <c r="J37" i="8"/>
  <c r="G96" i="8"/>
  <c r="H96" i="8"/>
  <c r="I96" i="8"/>
  <c r="K96" i="8" s="1"/>
  <c r="J96" i="8"/>
  <c r="G120" i="8"/>
  <c r="H120" i="8"/>
  <c r="I120" i="8"/>
  <c r="K120" i="8" s="1"/>
  <c r="J120" i="8"/>
  <c r="G46" i="8"/>
  <c r="H46" i="8"/>
  <c r="I46" i="8"/>
  <c r="K46" i="8" s="1"/>
  <c r="J46" i="8"/>
  <c r="G36" i="8"/>
  <c r="H36" i="8"/>
  <c r="I36" i="8"/>
  <c r="K36" i="8" s="1"/>
  <c r="J36" i="8"/>
  <c r="G55" i="8"/>
  <c r="H55" i="8"/>
  <c r="I55" i="8"/>
  <c r="K55" i="8" s="1"/>
  <c r="J55" i="8"/>
  <c r="G140" i="8"/>
  <c r="H140" i="8"/>
  <c r="I140" i="8"/>
  <c r="K140" i="8" s="1"/>
  <c r="J140" i="8"/>
  <c r="G95" i="8"/>
  <c r="H95" i="8"/>
  <c r="I95" i="8"/>
  <c r="K95" i="8" s="1"/>
  <c r="J95" i="8"/>
  <c r="G189" i="8"/>
  <c r="H189" i="8"/>
  <c r="I189" i="8"/>
  <c r="K189" i="8" s="1"/>
  <c r="J189" i="8"/>
  <c r="G158" i="8"/>
  <c r="H158" i="8"/>
  <c r="I158" i="8"/>
  <c r="K158" i="8" s="1"/>
  <c r="J158" i="8"/>
  <c r="G116" i="8"/>
  <c r="H116" i="8"/>
  <c r="I116" i="8"/>
  <c r="K116" i="8" s="1"/>
  <c r="J116" i="8"/>
  <c r="G101" i="8"/>
  <c r="H101" i="8"/>
  <c r="I101" i="8"/>
  <c r="K101" i="8" s="1"/>
  <c r="J101" i="8"/>
  <c r="G30" i="8"/>
  <c r="H30" i="8"/>
  <c r="I30" i="8"/>
  <c r="K30" i="8" s="1"/>
  <c r="J30" i="8"/>
  <c r="G162" i="8"/>
  <c r="H162" i="8"/>
  <c r="I162" i="8"/>
  <c r="K162" i="8" s="1"/>
  <c r="J162" i="8"/>
  <c r="G44" i="8"/>
  <c r="H44" i="8"/>
  <c r="I44" i="8"/>
  <c r="K44" i="8" s="1"/>
  <c r="J44" i="8"/>
  <c r="G21" i="8"/>
  <c r="H21" i="8"/>
  <c r="I21" i="8"/>
  <c r="K21" i="8" s="1"/>
  <c r="J21" i="8"/>
  <c r="G141" i="8"/>
  <c r="H141" i="8"/>
  <c r="I141" i="8"/>
  <c r="K141" i="8" s="1"/>
  <c r="J141" i="8"/>
  <c r="G154" i="8"/>
  <c r="H154" i="8"/>
  <c r="I154" i="8"/>
  <c r="K154" i="8" s="1"/>
  <c r="J154" i="8"/>
  <c r="G181" i="8"/>
  <c r="H181" i="8"/>
  <c r="I181" i="8"/>
  <c r="K181" i="8" s="1"/>
  <c r="J181" i="8"/>
  <c r="G64" i="8"/>
  <c r="H64" i="8"/>
  <c r="I64" i="8"/>
  <c r="K64" i="8" s="1"/>
  <c r="J64" i="8"/>
  <c r="G77" i="8"/>
  <c r="H77" i="8"/>
  <c r="I77" i="8"/>
  <c r="K77" i="8" s="1"/>
  <c r="J77" i="8"/>
  <c r="G48" i="8"/>
  <c r="H48" i="8"/>
  <c r="I48" i="8"/>
  <c r="K48" i="8" s="1"/>
  <c r="J48" i="8"/>
  <c r="G171" i="8"/>
  <c r="H171" i="8"/>
  <c r="I171" i="8"/>
  <c r="K171" i="8" s="1"/>
  <c r="J171" i="8"/>
  <c r="G92" i="8"/>
  <c r="H92" i="8"/>
  <c r="I92" i="8"/>
  <c r="K92" i="8" s="1"/>
  <c r="J92" i="8"/>
  <c r="G179" i="8"/>
  <c r="H179" i="8"/>
  <c r="I179" i="8"/>
  <c r="K179" i="8" s="1"/>
  <c r="J179" i="8"/>
  <c r="G186" i="8"/>
  <c r="H186" i="8"/>
  <c r="I186" i="8"/>
  <c r="K186" i="8" s="1"/>
  <c r="J186" i="8"/>
  <c r="G122" i="8"/>
  <c r="H122" i="8"/>
  <c r="I122" i="8"/>
  <c r="K122" i="8" s="1"/>
  <c r="J122" i="8"/>
  <c r="G53" i="8"/>
  <c r="H53" i="8"/>
  <c r="I53" i="8"/>
  <c r="K53" i="8" s="1"/>
  <c r="J53" i="8"/>
  <c r="G104" i="8"/>
  <c r="H104" i="8"/>
  <c r="I104" i="8"/>
  <c r="K104" i="8" s="1"/>
  <c r="J104" i="8"/>
  <c r="G51" i="8"/>
  <c r="H51" i="8"/>
  <c r="I51" i="8"/>
  <c r="K51" i="8" s="1"/>
  <c r="J51" i="8"/>
  <c r="G135" i="8"/>
  <c r="H135" i="8"/>
  <c r="I135" i="8"/>
  <c r="K135" i="8" s="1"/>
  <c r="J135" i="8"/>
  <c r="G157" i="8"/>
  <c r="H157" i="8"/>
  <c r="I157" i="8"/>
  <c r="K157" i="8" s="1"/>
  <c r="J157" i="8"/>
  <c r="G82" i="8"/>
  <c r="H82" i="8"/>
  <c r="I82" i="8"/>
  <c r="K82" i="8" s="1"/>
  <c r="J82" i="8"/>
  <c r="G105" i="8"/>
  <c r="H105" i="8"/>
  <c r="I105" i="8"/>
  <c r="K105" i="8" s="1"/>
  <c r="J105" i="8"/>
  <c r="G155" i="8"/>
  <c r="H155" i="8"/>
  <c r="I155" i="8"/>
  <c r="K155" i="8" s="1"/>
  <c r="J155" i="8"/>
  <c r="G69" i="8"/>
  <c r="H69" i="8"/>
  <c r="I69" i="8"/>
  <c r="K69" i="8" s="1"/>
  <c r="J69" i="8"/>
  <c r="G134" i="8"/>
  <c r="H134" i="8"/>
  <c r="I134" i="8"/>
  <c r="K134" i="8" s="1"/>
  <c r="J134" i="8"/>
  <c r="G167" i="8"/>
  <c r="H167" i="8"/>
  <c r="I167" i="8"/>
  <c r="K167" i="8" s="1"/>
  <c r="J167" i="8"/>
  <c r="G127" i="8"/>
  <c r="H127" i="8"/>
  <c r="I127" i="8"/>
  <c r="K127" i="8" s="1"/>
  <c r="J127" i="8"/>
  <c r="G91" i="8"/>
  <c r="H91" i="8"/>
  <c r="I91" i="8"/>
  <c r="K91" i="8" s="1"/>
  <c r="J91" i="8"/>
  <c r="G83" i="8"/>
  <c r="H83" i="8"/>
  <c r="I83" i="8"/>
  <c r="K83" i="8" s="1"/>
  <c r="J83" i="8"/>
  <c r="G32" i="8"/>
  <c r="H32" i="8"/>
  <c r="I32" i="8"/>
  <c r="K32" i="8" s="1"/>
  <c r="J32" i="8"/>
  <c r="G70" i="8"/>
  <c r="H70" i="8"/>
  <c r="I70" i="8"/>
  <c r="K70" i="8" s="1"/>
  <c r="J70" i="8"/>
  <c r="G125" i="8"/>
  <c r="H125" i="8"/>
  <c r="I125" i="8"/>
  <c r="K125" i="8" s="1"/>
  <c r="J125" i="8"/>
  <c r="G26" i="8"/>
  <c r="H26" i="8"/>
  <c r="I26" i="8"/>
  <c r="K26" i="8" s="1"/>
  <c r="J26" i="8"/>
  <c r="G142" i="8"/>
  <c r="H142" i="8"/>
  <c r="I142" i="8"/>
  <c r="K142" i="8" s="1"/>
  <c r="J142" i="8"/>
  <c r="G175" i="8"/>
  <c r="H175" i="8"/>
  <c r="I175" i="8"/>
  <c r="K175" i="8" s="1"/>
  <c r="J175" i="8"/>
  <c r="G165" i="8"/>
  <c r="H165" i="8"/>
  <c r="I165" i="8"/>
  <c r="K165" i="8" s="1"/>
  <c r="J165" i="8"/>
  <c r="G54" i="8"/>
  <c r="H54" i="8"/>
  <c r="I54" i="8"/>
  <c r="K54" i="8" s="1"/>
  <c r="J54" i="8"/>
  <c r="G12" i="8"/>
  <c r="H12" i="8"/>
  <c r="I12" i="8"/>
  <c r="K12" i="8" s="1"/>
  <c r="J12" i="8"/>
  <c r="G149" i="8"/>
  <c r="H149" i="8"/>
  <c r="I149" i="8"/>
  <c r="K149" i="8" s="1"/>
  <c r="J149" i="8"/>
  <c r="G112" i="8"/>
  <c r="H112" i="8"/>
  <c r="I112" i="8"/>
  <c r="K112" i="8" s="1"/>
  <c r="J112" i="8"/>
  <c r="G19" i="8"/>
  <c r="H19" i="8"/>
  <c r="I19" i="8"/>
  <c r="K19" i="8" s="1"/>
  <c r="J19" i="8"/>
  <c r="G150" i="8"/>
  <c r="H150" i="8"/>
  <c r="I150" i="8"/>
  <c r="K150" i="8" s="1"/>
  <c r="J150" i="8"/>
  <c r="G10" i="8"/>
  <c r="H10" i="8"/>
  <c r="I10" i="8"/>
  <c r="K10" i="8" s="1"/>
  <c r="J10" i="8"/>
  <c r="G74" i="8"/>
  <c r="H74" i="8"/>
  <c r="I74" i="8"/>
  <c r="K74" i="8" s="1"/>
  <c r="J74" i="8"/>
  <c r="G191" i="8"/>
  <c r="H191" i="8"/>
  <c r="I191" i="8"/>
  <c r="K191" i="8" s="1"/>
  <c r="J191" i="8"/>
  <c r="G130" i="8"/>
  <c r="H130" i="8"/>
  <c r="G107" i="8"/>
  <c r="H107" i="8"/>
  <c r="I107" i="8"/>
  <c r="K107" i="8" s="1"/>
  <c r="J107" i="8"/>
  <c r="G90" i="8"/>
  <c r="H90" i="8"/>
  <c r="I90" i="8"/>
  <c r="K90" i="8" s="1"/>
  <c r="J90" i="8"/>
  <c r="G99" i="8"/>
  <c r="H99" i="8"/>
  <c r="I99" i="8"/>
  <c r="K99" i="8" s="1"/>
  <c r="J99" i="8"/>
  <c r="G177" i="8"/>
  <c r="H177" i="8"/>
  <c r="I177" i="8"/>
  <c r="K177" i="8" s="1"/>
  <c r="J177" i="8"/>
  <c r="G143" i="8"/>
  <c r="H143" i="8"/>
  <c r="I143" i="8"/>
  <c r="K143" i="8" s="1"/>
  <c r="J143" i="8"/>
  <c r="G173" i="8"/>
  <c r="H173" i="8"/>
  <c r="I173" i="8"/>
  <c r="K173" i="8" s="1"/>
  <c r="J173" i="8"/>
  <c r="G63" i="8"/>
  <c r="H63" i="8"/>
  <c r="I63" i="8"/>
  <c r="K63" i="8" s="1"/>
  <c r="J63" i="8"/>
  <c r="G47" i="8"/>
  <c r="H47" i="8"/>
  <c r="I47" i="8"/>
  <c r="K47" i="8" s="1"/>
  <c r="J47" i="8"/>
  <c r="G23" i="8"/>
  <c r="H23" i="8"/>
  <c r="I23" i="8"/>
  <c r="K23" i="8" s="1"/>
  <c r="J23" i="8"/>
  <c r="G161" i="8"/>
  <c r="H161" i="8"/>
  <c r="I161" i="8"/>
  <c r="K161" i="8" s="1"/>
  <c r="J161" i="8"/>
  <c r="I86" i="8"/>
  <c r="K86" i="8" s="1"/>
  <c r="I68" i="19"/>
  <c r="I54" i="19"/>
  <c r="I38" i="19"/>
  <c r="I56" i="16"/>
  <c r="I47" i="16"/>
  <c r="I36" i="16"/>
  <c r="I39" i="17"/>
  <c r="I40" i="17"/>
  <c r="I41" i="17"/>
  <c r="I42" i="17"/>
  <c r="I43" i="17"/>
  <c r="I44" i="17"/>
  <c r="I45" i="17"/>
  <c r="I46" i="17"/>
  <c r="I47" i="17"/>
  <c r="A52" i="11"/>
  <c r="J86" i="8"/>
  <c r="H86" i="8"/>
  <c r="G86" i="8"/>
  <c r="I16" i="20" l="1"/>
  <c r="I17" i="20"/>
  <c r="I18" i="20"/>
  <c r="I19" i="20"/>
  <c r="I20" i="20"/>
  <c r="I21" i="20"/>
  <c r="I22" i="20"/>
  <c r="I23" i="20"/>
  <c r="I24" i="20"/>
  <c r="I25" i="20"/>
  <c r="I26" i="20"/>
  <c r="I27" i="20"/>
  <c r="I28" i="20"/>
  <c r="I15" i="13"/>
  <c r="I23" i="13"/>
  <c r="I28" i="13"/>
  <c r="I8" i="13"/>
  <c r="I13" i="13"/>
  <c r="I33" i="13"/>
  <c r="I5" i="13"/>
  <c r="I14" i="13"/>
  <c r="I10" i="13"/>
  <c r="I32" i="13"/>
  <c r="I19" i="12"/>
  <c r="I27" i="12"/>
  <c r="I26" i="12"/>
  <c r="I4" i="12"/>
  <c r="I31" i="12"/>
  <c r="I6" i="12"/>
  <c r="I5" i="12"/>
  <c r="I18" i="12"/>
  <c r="I14" i="12"/>
  <c r="I22" i="12"/>
  <c r="I3" i="12"/>
  <c r="I7" i="12"/>
  <c r="I28" i="12"/>
  <c r="I25" i="12"/>
  <c r="I17" i="12"/>
  <c r="I16" i="12"/>
  <c r="I49" i="4"/>
  <c r="I29" i="4"/>
  <c r="I16" i="4"/>
  <c r="I6" i="4"/>
  <c r="R43" i="1"/>
  <c r="R42" i="1"/>
  <c r="Q42" i="1"/>
  <c r="R41" i="1"/>
  <c r="Q41" i="1"/>
  <c r="P41" i="1"/>
  <c r="R40" i="1"/>
  <c r="Q40" i="1"/>
  <c r="P40" i="1"/>
  <c r="O40" i="1"/>
  <c r="R39" i="1"/>
  <c r="Q39" i="1"/>
  <c r="P39" i="1"/>
  <c r="O39" i="1"/>
  <c r="N39" i="1"/>
  <c r="R38" i="1"/>
  <c r="Q38" i="1"/>
  <c r="P38" i="1"/>
  <c r="O38" i="1"/>
  <c r="N38" i="1"/>
  <c r="M38" i="1"/>
  <c r="R37" i="1"/>
  <c r="Q37" i="1"/>
  <c r="P37" i="1"/>
  <c r="O37" i="1"/>
  <c r="N37" i="1"/>
  <c r="M37" i="1"/>
  <c r="L37" i="1"/>
  <c r="R36" i="1"/>
  <c r="Q36" i="1"/>
  <c r="P36" i="1"/>
  <c r="O36" i="1"/>
  <c r="N36" i="1"/>
  <c r="M36" i="1"/>
  <c r="L36" i="1"/>
  <c r="K36" i="1"/>
  <c r="R35" i="1"/>
  <c r="Q35" i="1"/>
  <c r="P35" i="1"/>
  <c r="O35" i="1"/>
  <c r="N35" i="1"/>
  <c r="M35" i="1"/>
  <c r="L35" i="1"/>
  <c r="K35" i="1"/>
  <c r="J35" i="1"/>
  <c r="R34" i="1"/>
  <c r="Q34" i="1"/>
  <c r="P34" i="1"/>
  <c r="O34" i="1"/>
  <c r="N34" i="1"/>
  <c r="M34" i="1"/>
  <c r="L34" i="1"/>
  <c r="K34" i="1"/>
  <c r="J34" i="1"/>
  <c r="I34" i="1"/>
  <c r="R33" i="1"/>
  <c r="Q33" i="1"/>
  <c r="P33" i="1"/>
  <c r="O33" i="1"/>
  <c r="N33" i="1"/>
  <c r="M33" i="1"/>
  <c r="L33" i="1"/>
  <c r="K33" i="1"/>
  <c r="J33" i="1"/>
  <c r="I33" i="1"/>
  <c r="H33" i="1"/>
  <c r="R32" i="1"/>
  <c r="Q32" i="1"/>
  <c r="P32" i="1"/>
  <c r="O32" i="1"/>
  <c r="N32" i="1"/>
  <c r="M32" i="1"/>
  <c r="L32" i="1"/>
  <c r="K32" i="1"/>
  <c r="J32" i="1"/>
  <c r="I32" i="1"/>
  <c r="H32" i="1"/>
  <c r="G32" i="1"/>
  <c r="R31" i="1"/>
  <c r="Q31" i="1"/>
  <c r="P31" i="1"/>
  <c r="O31" i="1"/>
  <c r="N31" i="1"/>
  <c r="M31" i="1"/>
  <c r="L31" i="1"/>
  <c r="K31" i="1"/>
  <c r="J31" i="1"/>
  <c r="I31" i="1"/>
  <c r="H31" i="1"/>
  <c r="G31" i="1"/>
  <c r="F31" i="1"/>
  <c r="R30" i="1"/>
  <c r="Q30" i="1"/>
  <c r="P30" i="1"/>
  <c r="O30" i="1"/>
  <c r="N30" i="1"/>
  <c r="M30" i="1"/>
  <c r="L30" i="1"/>
  <c r="K30" i="1"/>
  <c r="J30" i="1"/>
  <c r="I30" i="1"/>
  <c r="H30" i="1"/>
  <c r="G30" i="1"/>
  <c r="F30" i="1"/>
  <c r="E30" i="1"/>
  <c r="R29" i="1"/>
  <c r="Q29" i="1"/>
  <c r="P29" i="1"/>
  <c r="O29" i="1"/>
  <c r="N29" i="1"/>
  <c r="M29" i="1"/>
  <c r="L29" i="1"/>
  <c r="K29" i="1"/>
  <c r="J29" i="1"/>
  <c r="I29" i="1"/>
  <c r="H29" i="1"/>
  <c r="G29" i="1"/>
  <c r="F29" i="1"/>
  <c r="E29" i="1"/>
  <c r="D29" i="1"/>
  <c r="R28" i="1"/>
  <c r="Q28" i="1"/>
  <c r="P28" i="1"/>
  <c r="O28" i="1"/>
  <c r="N28" i="1"/>
  <c r="M28" i="1"/>
  <c r="L28" i="1"/>
  <c r="K28" i="1"/>
  <c r="J28" i="1"/>
  <c r="I28" i="1"/>
  <c r="H28" i="1"/>
  <c r="G28" i="1"/>
  <c r="F28" i="1"/>
  <c r="E28" i="1"/>
  <c r="D28" i="1"/>
  <c r="C28" i="1"/>
  <c r="I11" i="20"/>
  <c r="I7" i="20"/>
  <c r="I9" i="20"/>
  <c r="I8" i="20"/>
  <c r="I15" i="20"/>
  <c r="I10" i="20"/>
  <c r="I6" i="20"/>
  <c r="I13" i="20"/>
  <c r="I5" i="20"/>
  <c r="I4" i="20"/>
  <c r="I14" i="20"/>
  <c r="I3" i="20"/>
  <c r="I12" i="20"/>
  <c r="I22" i="19"/>
  <c r="I59" i="19"/>
  <c r="I43" i="19"/>
  <c r="I5" i="19"/>
  <c r="I58" i="19"/>
  <c r="I57" i="19"/>
  <c r="I40" i="19"/>
  <c r="I56" i="19"/>
  <c r="I55" i="19"/>
  <c r="I76" i="19"/>
  <c r="I65" i="19"/>
  <c r="I67" i="19"/>
  <c r="I19" i="19"/>
  <c r="I70" i="19"/>
  <c r="I46" i="19"/>
  <c r="I27" i="19"/>
  <c r="I44" i="19"/>
  <c r="I16" i="19"/>
  <c r="I23" i="19"/>
  <c r="I53" i="19"/>
  <c r="I14" i="19"/>
  <c r="I72" i="19"/>
  <c r="I39" i="19"/>
  <c r="I37" i="19"/>
  <c r="I30" i="19"/>
  <c r="I71" i="19"/>
  <c r="I7" i="19"/>
  <c r="I35" i="19"/>
  <c r="I50" i="19"/>
  <c r="I45" i="19"/>
  <c r="I74" i="19"/>
  <c r="I66" i="19"/>
  <c r="I42" i="19"/>
  <c r="I41" i="19"/>
  <c r="I75" i="19"/>
  <c r="I9" i="19"/>
  <c r="I26" i="19"/>
  <c r="I36" i="19"/>
  <c r="I61" i="19"/>
  <c r="I48" i="19"/>
  <c r="I21" i="19"/>
  <c r="I15" i="19"/>
  <c r="I25" i="19"/>
  <c r="I64" i="19"/>
  <c r="I13" i="19"/>
  <c r="I11" i="19"/>
  <c r="I73" i="19"/>
  <c r="I17" i="19"/>
  <c r="I63" i="19"/>
  <c r="I69" i="19"/>
  <c r="I10" i="19"/>
  <c r="I28" i="19"/>
  <c r="I18" i="19"/>
  <c r="I51" i="19"/>
  <c r="I77" i="19"/>
  <c r="I62" i="19"/>
  <c r="I32" i="19"/>
  <c r="I20" i="19"/>
  <c r="I78" i="19"/>
  <c r="I31" i="19"/>
  <c r="I12" i="19"/>
  <c r="I4" i="19"/>
  <c r="I47" i="19"/>
  <c r="I8" i="19"/>
  <c r="I60" i="19"/>
  <c r="I29" i="19"/>
  <c r="I34" i="19"/>
  <c r="I52" i="19"/>
  <c r="I33" i="19"/>
  <c r="I24" i="19"/>
  <c r="I49" i="19"/>
  <c r="I6" i="19"/>
  <c r="I3" i="19"/>
  <c r="I20" i="18"/>
  <c r="I24" i="18"/>
  <c r="I18" i="18"/>
  <c r="I12" i="18"/>
  <c r="I11" i="18"/>
  <c r="I14" i="18"/>
  <c r="I19" i="18"/>
  <c r="I8" i="18"/>
  <c r="I22" i="18"/>
  <c r="I31" i="18"/>
  <c r="I16" i="18"/>
  <c r="I29" i="18"/>
  <c r="I26" i="18"/>
  <c r="I6" i="18"/>
  <c r="I15" i="18"/>
  <c r="I17" i="18"/>
  <c r="I4" i="18"/>
  <c r="I30" i="18"/>
  <c r="I5" i="18"/>
  <c r="I3" i="18"/>
  <c r="I32" i="18"/>
  <c r="I27" i="18"/>
  <c r="I25" i="18"/>
  <c r="I10" i="18"/>
  <c r="I7" i="18"/>
  <c r="I13" i="18"/>
  <c r="I21" i="18"/>
  <c r="I9" i="18"/>
  <c r="I28" i="18"/>
  <c r="I23" i="18"/>
  <c r="I33" i="17"/>
  <c r="I28" i="16"/>
  <c r="I38" i="16"/>
  <c r="I8" i="16"/>
  <c r="I53" i="16"/>
  <c r="I41" i="16"/>
  <c r="I35" i="16"/>
  <c r="I45" i="16"/>
  <c r="I13" i="16"/>
  <c r="I57" i="16"/>
  <c r="I32" i="16"/>
  <c r="I14" i="16"/>
  <c r="I11" i="16"/>
  <c r="I54" i="16"/>
  <c r="I55" i="16"/>
  <c r="I34" i="16"/>
  <c r="I49" i="16"/>
  <c r="I15" i="16"/>
  <c r="I23" i="16"/>
  <c r="I5" i="16"/>
  <c r="I51" i="16"/>
  <c r="I16" i="16"/>
  <c r="I33" i="16"/>
  <c r="I9" i="16"/>
  <c r="I43" i="16"/>
  <c r="I25" i="16"/>
  <c r="I39" i="16"/>
  <c r="I12" i="16"/>
  <c r="I17" i="16"/>
  <c r="I24" i="16"/>
  <c r="I37" i="16"/>
  <c r="I58" i="16"/>
  <c r="I27" i="16"/>
  <c r="I19" i="16"/>
  <c r="I22" i="16"/>
  <c r="I46" i="16"/>
  <c r="I7" i="16"/>
  <c r="I6" i="16"/>
  <c r="I10" i="16"/>
  <c r="I52" i="16"/>
  <c r="I20" i="16"/>
  <c r="I4" i="16"/>
  <c r="I21" i="16"/>
  <c r="I59" i="16"/>
  <c r="I31" i="16"/>
  <c r="I3" i="16"/>
  <c r="I30" i="16"/>
  <c r="I48" i="16"/>
  <c r="I29" i="16"/>
  <c r="I26" i="16"/>
  <c r="I42" i="16"/>
  <c r="I44" i="16"/>
  <c r="I50" i="16"/>
  <c r="I18" i="16"/>
  <c r="I60" i="16"/>
  <c r="I40" i="16"/>
  <c r="I31" i="17"/>
  <c r="I29" i="17"/>
  <c r="I26" i="17"/>
  <c r="I22" i="17"/>
  <c r="I19" i="17"/>
  <c r="I16" i="17"/>
  <c r="I12" i="17"/>
  <c r="I8" i="17"/>
  <c r="I5" i="17"/>
  <c r="I38" i="17"/>
  <c r="I37" i="17"/>
  <c r="I36" i="17"/>
  <c r="I35" i="17"/>
  <c r="I24" i="17"/>
  <c r="I20" i="17"/>
  <c r="I17" i="17"/>
  <c r="I14" i="17"/>
  <c r="I11" i="17"/>
  <c r="I7" i="17"/>
  <c r="I4" i="17"/>
  <c r="I25" i="17"/>
  <c r="I10" i="17"/>
  <c r="I34" i="17"/>
  <c r="I32" i="17"/>
  <c r="I30" i="17"/>
  <c r="I28" i="17"/>
  <c r="I27" i="17"/>
  <c r="I23" i="17"/>
  <c r="I21" i="17"/>
  <c r="I18" i="17"/>
  <c r="I15" i="17"/>
  <c r="I13" i="17"/>
  <c r="I9" i="17"/>
  <c r="I6" i="17"/>
  <c r="I3" i="17"/>
  <c r="I7" i="15"/>
  <c r="I11" i="15"/>
  <c r="I10" i="15"/>
  <c r="I22" i="15"/>
  <c r="I23" i="15"/>
  <c r="I13" i="15"/>
  <c r="I26" i="15"/>
  <c r="I16" i="15"/>
  <c r="I14" i="15"/>
  <c r="I25" i="15"/>
  <c r="I24" i="15"/>
  <c r="I20" i="15"/>
  <c r="I6" i="15"/>
  <c r="I29" i="15"/>
  <c r="I27" i="15"/>
  <c r="I9" i="15"/>
  <c r="I17" i="15"/>
  <c r="I8" i="15"/>
  <c r="I31" i="15"/>
  <c r="I4" i="15"/>
  <c r="I30" i="15"/>
  <c r="I3" i="15"/>
  <c r="I32" i="15"/>
  <c r="I19" i="15"/>
  <c r="I28" i="15"/>
  <c r="I33" i="15"/>
  <c r="I15" i="15"/>
  <c r="I21" i="15"/>
  <c r="I5" i="15"/>
  <c r="I12" i="15"/>
  <c r="I18" i="15"/>
  <c r="I24" i="14"/>
  <c r="I15" i="14"/>
  <c r="I3" i="14"/>
  <c r="I4" i="14"/>
  <c r="I23" i="14"/>
  <c r="I6" i="14"/>
  <c r="I9" i="14"/>
  <c r="I21" i="14"/>
  <c r="I14" i="14"/>
  <c r="I8" i="14"/>
  <c r="I5" i="14"/>
  <c r="I11" i="14"/>
  <c r="I18" i="14"/>
  <c r="I17" i="14"/>
  <c r="I7" i="14"/>
  <c r="I16" i="14"/>
  <c r="I13" i="14"/>
  <c r="I10" i="14"/>
  <c r="I19" i="14"/>
  <c r="I20" i="14"/>
  <c r="I22" i="14"/>
  <c r="I12" i="14"/>
  <c r="I16" i="13"/>
  <c r="I19" i="13"/>
  <c r="I24" i="13"/>
  <c r="I7" i="13"/>
  <c r="I12" i="13"/>
  <c r="I25" i="13"/>
  <c r="I17" i="13"/>
  <c r="I31" i="13"/>
  <c r="I30" i="13"/>
  <c r="I9" i="13"/>
  <c r="I11" i="13"/>
  <c r="I4" i="13"/>
  <c r="I20" i="13"/>
  <c r="I26" i="13"/>
  <c r="I6" i="13"/>
  <c r="I22" i="13"/>
  <c r="I21" i="13"/>
  <c r="I3" i="13"/>
  <c r="I29" i="13"/>
  <c r="I27" i="13"/>
  <c r="I18" i="13"/>
  <c r="I32" i="12"/>
  <c r="I29" i="12"/>
  <c r="I20" i="12"/>
  <c r="I8" i="12"/>
  <c r="I11" i="12"/>
  <c r="I30" i="12"/>
  <c r="I15" i="12"/>
  <c r="I23" i="12"/>
  <c r="I21" i="12"/>
  <c r="I12" i="12"/>
  <c r="I10" i="12"/>
  <c r="I9" i="12"/>
  <c r="I13" i="12"/>
  <c r="I24" i="12"/>
  <c r="I3" i="4"/>
  <c r="I43" i="4"/>
  <c r="I41" i="4"/>
  <c r="I45" i="4"/>
  <c r="I18" i="4"/>
  <c r="I44" i="4"/>
  <c r="I48" i="4"/>
  <c r="I36" i="4"/>
  <c r="I13" i="4"/>
  <c r="I37" i="4"/>
  <c r="I53" i="4"/>
  <c r="I35" i="4"/>
  <c r="I20" i="4"/>
  <c r="I42" i="4"/>
  <c r="I7" i="4"/>
  <c r="I24" i="4"/>
  <c r="I28" i="4"/>
  <c r="I22" i="4"/>
  <c r="I27" i="4"/>
  <c r="I39" i="4"/>
  <c r="I46" i="4"/>
  <c r="I4" i="4"/>
  <c r="I8" i="4"/>
  <c r="I32" i="4"/>
  <c r="I34" i="4"/>
  <c r="I52" i="4"/>
  <c r="I31" i="4"/>
  <c r="I15" i="4"/>
  <c r="I51" i="4"/>
  <c r="I19" i="4"/>
  <c r="I23" i="4"/>
  <c r="I26" i="4"/>
  <c r="I54" i="4"/>
  <c r="I25" i="4"/>
  <c r="I5" i="4"/>
  <c r="I50" i="4"/>
  <c r="I38" i="4"/>
  <c r="I10" i="4"/>
  <c r="I55" i="4"/>
  <c r="I47" i="4"/>
  <c r="I33" i="4"/>
  <c r="I40" i="4"/>
  <c r="I17" i="4"/>
  <c r="I30" i="4"/>
  <c r="I12" i="4"/>
  <c r="I11" i="4"/>
  <c r="I9" i="4"/>
  <c r="I21" i="4"/>
  <c r="I14" i="4"/>
  <c r="R23" i="1"/>
  <c r="Q22" i="1"/>
  <c r="Q21" i="1"/>
  <c r="P21" i="1"/>
  <c r="Q20" i="1"/>
  <c r="P20" i="1"/>
  <c r="O20" i="1"/>
  <c r="Q19" i="1"/>
  <c r="P19" i="1"/>
  <c r="O19" i="1"/>
  <c r="N19" i="1"/>
  <c r="Q18" i="1"/>
  <c r="P18" i="1"/>
  <c r="O18" i="1"/>
  <c r="N18" i="1"/>
  <c r="M18" i="1"/>
  <c r="Q17" i="1"/>
  <c r="P17" i="1"/>
  <c r="O17" i="1"/>
  <c r="N17" i="1"/>
  <c r="M17" i="1"/>
  <c r="L17" i="1"/>
  <c r="Q16" i="1"/>
  <c r="P16" i="1"/>
  <c r="O16" i="1"/>
  <c r="N16" i="1"/>
  <c r="M16" i="1"/>
  <c r="L16" i="1"/>
  <c r="K16" i="1"/>
  <c r="Q15" i="1"/>
  <c r="P15" i="1"/>
  <c r="O15" i="1"/>
  <c r="N15" i="1"/>
  <c r="M15" i="1"/>
  <c r="L15" i="1"/>
  <c r="K15" i="1"/>
  <c r="J15" i="1"/>
  <c r="Q14" i="1"/>
  <c r="P14" i="1"/>
  <c r="O14" i="1"/>
  <c r="N14" i="1"/>
  <c r="M14" i="1"/>
  <c r="L14" i="1"/>
  <c r="K14" i="1"/>
  <c r="J14" i="1"/>
  <c r="I14" i="1"/>
  <c r="Q13" i="1"/>
  <c r="P13" i="1"/>
  <c r="O13" i="1"/>
  <c r="N13" i="1"/>
  <c r="M13" i="1"/>
  <c r="L13" i="1"/>
  <c r="K13" i="1"/>
  <c r="J13" i="1"/>
  <c r="I13" i="1"/>
  <c r="H13" i="1"/>
  <c r="Q12" i="1"/>
  <c r="P12" i="1"/>
  <c r="O12" i="1"/>
  <c r="N12" i="1"/>
  <c r="M12" i="1"/>
  <c r="L12" i="1"/>
  <c r="K12" i="1"/>
  <c r="J12" i="1"/>
  <c r="I12" i="1"/>
  <c r="H12" i="1"/>
  <c r="G12" i="1"/>
  <c r="Q11" i="1"/>
  <c r="P11" i="1"/>
  <c r="O11" i="1"/>
  <c r="N11" i="1"/>
  <c r="M11" i="1"/>
  <c r="L11" i="1"/>
  <c r="K11" i="1"/>
  <c r="J11" i="1"/>
  <c r="I11" i="1"/>
  <c r="H11" i="1"/>
  <c r="G11" i="1"/>
  <c r="F11" i="1"/>
  <c r="Q10" i="1"/>
  <c r="P10" i="1"/>
  <c r="O10" i="1"/>
  <c r="N10" i="1"/>
  <c r="M10" i="1"/>
  <c r="L10" i="1"/>
  <c r="K10" i="1"/>
  <c r="J10" i="1"/>
  <c r="I10" i="1"/>
  <c r="H10" i="1"/>
  <c r="G10" i="1"/>
  <c r="F10" i="1"/>
  <c r="E10" i="1"/>
  <c r="R10" i="1"/>
  <c r="R11" i="1"/>
  <c r="R12" i="1"/>
  <c r="R13" i="1"/>
  <c r="R14" i="1"/>
  <c r="R15" i="1"/>
  <c r="R16" i="1"/>
  <c r="R17" i="1"/>
  <c r="R18" i="1"/>
  <c r="R19" i="1"/>
  <c r="R20" i="1"/>
  <c r="R21" i="1"/>
  <c r="R22" i="1"/>
  <c r="R9" i="1"/>
  <c r="Q9" i="1"/>
  <c r="P9" i="1"/>
  <c r="O9" i="1"/>
  <c r="N9" i="1"/>
  <c r="M9" i="1"/>
  <c r="L9" i="1"/>
  <c r="K9" i="1"/>
  <c r="J9" i="1"/>
  <c r="I9" i="1"/>
  <c r="H9" i="1"/>
  <c r="G9" i="1"/>
  <c r="F9" i="1"/>
  <c r="E9" i="1"/>
  <c r="D9" i="1"/>
  <c r="R8" i="1"/>
  <c r="Q8" i="1"/>
  <c r="P8" i="1"/>
  <c r="O8" i="1"/>
  <c r="N8" i="1"/>
  <c r="M8" i="1"/>
  <c r="L8" i="1"/>
  <c r="K8" i="1"/>
  <c r="J8" i="1"/>
  <c r="I8" i="1"/>
  <c r="H8" i="1"/>
  <c r="G8" i="1"/>
  <c r="F8" i="1"/>
  <c r="E8" i="1"/>
  <c r="D8" i="1"/>
  <c r="C8" i="1"/>
</calcChain>
</file>

<file path=xl/sharedStrings.xml><?xml version="1.0" encoding="utf-8"?>
<sst xmlns="http://schemas.openxmlformats.org/spreadsheetml/2006/main" count="7469" uniqueCount="1409">
  <si>
    <t>Yacht</t>
  </si>
  <si>
    <t>Résultats détaillés</t>
  </si>
  <si>
    <t>Grp</t>
  </si>
  <si>
    <t>Rgs
Grp</t>
  </si>
  <si>
    <t>C1</t>
  </si>
  <si>
    <t>C2</t>
  </si>
  <si>
    <t>C3</t>
  </si>
  <si>
    <t>Attribution de points</t>
  </si>
  <si>
    <t>ATTRIBUTION DE POINTS</t>
  </si>
  <si>
    <t>N : Nombre de participants de la catégorie</t>
  </si>
  <si>
    <t>P : Place dans la catégorie</t>
  </si>
  <si>
    <t>Rgs</t>
  </si>
  <si>
    <t>Ident</t>
  </si>
  <si>
    <t>Concurrents</t>
  </si>
  <si>
    <t>Nom</t>
  </si>
  <si>
    <t>Cat.</t>
  </si>
  <si>
    <t>DNF</t>
  </si>
  <si>
    <t>DNC</t>
  </si>
  <si>
    <t>Participants</t>
  </si>
  <si>
    <t>Place au général</t>
  </si>
  <si>
    <t>Skipper</t>
  </si>
  <si>
    <t>EA</t>
  </si>
  <si>
    <t>EM</t>
  </si>
  <si>
    <t>CM</t>
  </si>
  <si>
    <t>Place</t>
  </si>
  <si>
    <t>Catégorie</t>
  </si>
  <si>
    <t>Total points événement</t>
  </si>
  <si>
    <t>Voiles d'Antibes</t>
  </si>
  <si>
    <t>Groupe CLASSIQUE MARCONI (CM)</t>
  </si>
  <si>
    <t>Groupe EPOQUES AURIQUES (EA)</t>
  </si>
  <si>
    <t>Groupe EPOQUES MARCONI (EM)</t>
  </si>
  <si>
    <t>CLASSIQUE MARCONI</t>
  </si>
  <si>
    <t>EMA</t>
  </si>
  <si>
    <t>EMB</t>
  </si>
  <si>
    <t>CMA</t>
  </si>
  <si>
    <t>OLYMPIAN</t>
  </si>
  <si>
    <t>NIN</t>
  </si>
  <si>
    <t>C4</t>
  </si>
  <si>
    <t>Nombre événements</t>
  </si>
  <si>
    <t>MARIA GIOVANNA II</t>
  </si>
  <si>
    <t>LULU</t>
  </si>
  <si>
    <t>ARGYLL</t>
  </si>
  <si>
    <t>MARGA</t>
  </si>
  <si>
    <t>EUGENIA V</t>
  </si>
  <si>
    <t>OPTIMIST</t>
  </si>
  <si>
    <t>DNS</t>
  </si>
  <si>
    <t>CHIPS</t>
  </si>
  <si>
    <t>F90</t>
  </si>
  <si>
    <t>SAGITTARIUS</t>
  </si>
  <si>
    <t>ONE WAVE</t>
  </si>
  <si>
    <t>Pts</t>
  </si>
  <si>
    <t>CHINOOK</t>
  </si>
  <si>
    <t>STORMY WEATHER</t>
  </si>
  <si>
    <t>BOREL William</t>
  </si>
  <si>
    <t>GARNIER Baptiste</t>
  </si>
  <si>
    <t>MARIELLA</t>
  </si>
  <si>
    <t>ENCOUNTER</t>
  </si>
  <si>
    <t>ANNE SOPHIE</t>
  </si>
  <si>
    <t>OJALA II</t>
  </si>
  <si>
    <t>P14</t>
  </si>
  <si>
    <t>P13</t>
  </si>
  <si>
    <t>BAZIN Sebastien</t>
  </si>
  <si>
    <t>Q16</t>
  </si>
  <si>
    <t>SAUVAN Jean-pierre</t>
  </si>
  <si>
    <t>N</t>
  </si>
  <si>
    <t>ANDALE</t>
  </si>
  <si>
    <t>P5</t>
  </si>
  <si>
    <t>CORINTHIAN</t>
  </si>
  <si>
    <t>LIAUTAUD Bernard</t>
  </si>
  <si>
    <t>NY48</t>
  </si>
  <si>
    <t>TIGRIS</t>
  </si>
  <si>
    <t>Formule : 100 (N-P+1)/N + 50 Log(N/P)</t>
  </si>
  <si>
    <t>16</t>
  </si>
  <si>
    <t>10</t>
  </si>
  <si>
    <t>1</t>
  </si>
  <si>
    <t>2</t>
  </si>
  <si>
    <t>3</t>
  </si>
  <si>
    <t>4</t>
  </si>
  <si>
    <t>5</t>
  </si>
  <si>
    <t>6</t>
  </si>
  <si>
    <t>7</t>
  </si>
  <si>
    <t>ORIANDA</t>
  </si>
  <si>
    <t>SERENADE</t>
  </si>
  <si>
    <t>I2</t>
  </si>
  <si>
    <t>EMILIA</t>
  </si>
  <si>
    <t>HALLOWE'EN</t>
  </si>
  <si>
    <t>4869</t>
  </si>
  <si>
    <t>8</t>
  </si>
  <si>
    <t>9</t>
  </si>
  <si>
    <t>15</t>
  </si>
  <si>
    <t>12</t>
  </si>
  <si>
    <t>14</t>
  </si>
  <si>
    <r>
      <t xml:space="preserve">  </t>
    </r>
    <r>
      <rPr>
        <b/>
        <sz val="10"/>
        <rFont val="Arial"/>
        <family val="2"/>
      </rPr>
      <t>DNF, DNS</t>
    </r>
    <r>
      <rPr>
        <sz val="10"/>
        <rFont val="Arial"/>
        <family val="2"/>
      </rPr>
      <t>: points de la place du dernier de la catégorie</t>
    </r>
  </si>
  <si>
    <t>24</t>
  </si>
  <si>
    <t>valeurs arrondies uniquement pour la visualisation</t>
  </si>
  <si>
    <t>464</t>
  </si>
  <si>
    <t>IL MORO DI VENEZIA I</t>
  </si>
  <si>
    <t>4496</t>
  </si>
  <si>
    <t>SANDRA</t>
  </si>
  <si>
    <t>13</t>
  </si>
  <si>
    <t>11</t>
  </si>
  <si>
    <t>115</t>
  </si>
  <si>
    <t>125</t>
  </si>
  <si>
    <t>FIFI</t>
  </si>
  <si>
    <t>Rang dans classe</t>
  </si>
  <si>
    <r>
      <t>Séparation</t>
    </r>
    <r>
      <rPr>
        <sz val="12"/>
        <rFont val="Arial"/>
        <family val="2"/>
      </rPr>
      <t>: en 5 classes,  CM = Classique Marconi, EA = Epoque Aurique, EM = Epoque Marconi, BB = Big Boats et IOR = Classic IOR</t>
    </r>
  </si>
  <si>
    <t>BIG BOATS</t>
  </si>
  <si>
    <t>EPOQUE MARCONI</t>
  </si>
  <si>
    <t>CLASSIC IOR</t>
  </si>
  <si>
    <r>
      <t xml:space="preserve">  </t>
    </r>
    <r>
      <rPr>
        <b/>
        <sz val="10"/>
        <rFont val="Arial"/>
        <family val="2"/>
      </rPr>
      <t xml:space="preserve">DNC, DSQ … toutes les courses </t>
    </r>
    <r>
      <rPr>
        <sz val="10"/>
        <rFont val="Arial"/>
        <family val="2"/>
      </rPr>
      <t>: zero point</t>
    </r>
  </si>
  <si>
    <t>IOR</t>
  </si>
  <si>
    <t>222</t>
  </si>
  <si>
    <t>BARUNA OF 1938</t>
  </si>
  <si>
    <t>MATRERO</t>
  </si>
  <si>
    <t>K4702</t>
  </si>
  <si>
    <t>ITA4540</t>
  </si>
  <si>
    <t>CRIVIZZA</t>
  </si>
  <si>
    <t>VIOLA</t>
  </si>
  <si>
    <t>D43</t>
  </si>
  <si>
    <t>DAN</t>
  </si>
  <si>
    <t>FALCON</t>
  </si>
  <si>
    <t>R41</t>
  </si>
  <si>
    <t>GREYLAG</t>
  </si>
  <si>
    <t>Classe de réf.</t>
  </si>
  <si>
    <t>Total points  événement</t>
  </si>
  <si>
    <t>CHRISTOPHER SPRAY</t>
  </si>
  <si>
    <t>BARBARA</t>
  </si>
  <si>
    <t>ROBERTO OLIVIERI</t>
  </si>
  <si>
    <t>18</t>
  </si>
  <si>
    <t>PAOLO ZANNONI</t>
  </si>
  <si>
    <t>VISTONA</t>
  </si>
  <si>
    <t>MARINA MILITARE</t>
  </si>
  <si>
    <t>RAFAEL PEREIRA ARAGON</t>
  </si>
  <si>
    <t>ARIELLA CATTAI</t>
  </si>
  <si>
    <t>OPTIMISTA</t>
  </si>
  <si>
    <t>ANTONIO DEL BALZO</t>
  </si>
  <si>
    <t>I 4539</t>
  </si>
  <si>
    <t>PENELOPE</t>
  </si>
  <si>
    <t>BB</t>
  </si>
  <si>
    <t>CARLO FALCONE</t>
  </si>
  <si>
    <t>HALLOWE´EN</t>
  </si>
  <si>
    <t>INIGO STREZ</t>
  </si>
  <si>
    <t>IGINO ANGELINI</t>
  </si>
  <si>
    <t>Classement général</t>
  </si>
  <si>
    <r>
      <t xml:space="preserve">Argentario Sailing W.
</t>
    </r>
    <r>
      <rPr>
        <sz val="6"/>
        <rFont val="Arial"/>
        <family val="2"/>
      </rPr>
      <t>Porto Santo Stefano</t>
    </r>
  </si>
  <si>
    <r>
      <t xml:space="preserve">Puig Vela Clasica
</t>
    </r>
    <r>
      <rPr>
        <sz val="6"/>
        <rFont val="Arial"/>
        <family val="2"/>
      </rPr>
      <t>Barcelona</t>
    </r>
  </si>
  <si>
    <r>
      <t xml:space="preserve">Vele d'Epoca
</t>
    </r>
    <r>
      <rPr>
        <sz val="6"/>
        <rFont val="Arial"/>
        <family val="2"/>
      </rPr>
      <t>Imperia</t>
    </r>
  </si>
  <si>
    <r>
      <t xml:space="preserve">Régates Royales
</t>
    </r>
    <r>
      <rPr>
        <sz val="6"/>
        <rFont val="Arial"/>
        <family val="2"/>
      </rPr>
      <t>Cannes</t>
    </r>
  </si>
  <si>
    <t>Voiles de
Saint-Tropez</t>
  </si>
  <si>
    <r>
      <t xml:space="preserve">Regata Illes Balears Clàssics - </t>
    </r>
    <r>
      <rPr>
        <sz val="6"/>
        <rFont val="Arial"/>
        <family val="2"/>
      </rPr>
      <t>Palma</t>
    </r>
  </si>
  <si>
    <r>
      <t xml:space="preserve">Copa del Rey
</t>
    </r>
    <r>
      <rPr>
        <sz val="6"/>
        <rFont val="Arial"/>
        <family val="2"/>
      </rPr>
      <t>Mahon</t>
    </r>
  </si>
  <si>
    <t>EPOQUE AURIQUE</t>
  </si>
  <si>
    <t>GRIFF RHYS JONES</t>
  </si>
  <si>
    <t>62</t>
  </si>
  <si>
    <t>MANITOU</t>
  </si>
  <si>
    <t>NY3</t>
  </si>
  <si>
    <t>ALMARAN NEW YORK</t>
  </si>
  <si>
    <t>MANEL LOPEZ WRIGHT</t>
  </si>
  <si>
    <t>17</t>
  </si>
  <si>
    <t>ISLANDER</t>
  </si>
  <si>
    <t>RICARDO ALBIÑANA</t>
  </si>
  <si>
    <t>D1</t>
  </si>
  <si>
    <t>MARISKA</t>
  </si>
  <si>
    <t>BELLE AVENTURE</t>
  </si>
  <si>
    <t>GIPSY</t>
  </si>
  <si>
    <t>FREDA</t>
  </si>
  <si>
    <t>MIGUEL RIGO</t>
  </si>
  <si>
    <t>LE TEMPS PERDU</t>
  </si>
  <si>
    <t>NELSON HAUSMANN</t>
  </si>
  <si>
    <t>KB1</t>
  </si>
  <si>
    <t>NERISSA</t>
  </si>
  <si>
    <t>LEONARDO GARCIA</t>
  </si>
  <si>
    <t>KAHURANGI</t>
  </si>
  <si>
    <t>PEPE DE MIGUEL</t>
  </si>
  <si>
    <t>BEG HIR</t>
  </si>
  <si>
    <t>BAKEA</t>
  </si>
  <si>
    <t>ESP1257</t>
  </si>
  <si>
    <t>YANIRA</t>
  </si>
  <si>
    <t>REGATTA EXPERIENCE</t>
  </si>
  <si>
    <t>ESP1274</t>
  </si>
  <si>
    <t>ARGOS</t>
  </si>
  <si>
    <t>BARBARA TRILLING</t>
  </si>
  <si>
    <t>GBR195</t>
  </si>
  <si>
    <t>CLARIONET</t>
  </si>
  <si>
    <t>ANDREW HARVEY</t>
  </si>
  <si>
    <t>SEA FEVER</t>
  </si>
  <si>
    <t>ENRIQUE CURT</t>
  </si>
  <si>
    <t>A608</t>
  </si>
  <si>
    <t>BALTAR</t>
  </si>
  <si>
    <t>D3</t>
  </si>
  <si>
    <t>HALLOWE’EN</t>
  </si>
  <si>
    <t>TUIGA</t>
  </si>
  <si>
    <t>YACHT CLUB DE MONACO</t>
  </si>
  <si>
    <t>DANIEL PEREIRA</t>
  </si>
  <si>
    <t>ITA6217</t>
  </si>
  <si>
    <t>CHAPLIN</t>
  </si>
  <si>
    <t>FUNDACION VELA CLASICA DE ESPAÑA</t>
  </si>
  <si>
    <t>ESP7228</t>
  </si>
  <si>
    <t>ROSENDO</t>
  </si>
  <si>
    <t>EDUARDO JARDON</t>
  </si>
  <si>
    <t>N.Vela</t>
  </si>
  <si>
    <t>Yate</t>
  </si>
  <si>
    <t>Armador</t>
  </si>
  <si>
    <t>Patron</t>
  </si>
  <si>
    <t>Diseñador</t>
  </si>
  <si>
    <t>Año</t>
  </si>
  <si>
    <t>Puntos</t>
  </si>
  <si>
    <t>DAN POJSAK</t>
  </si>
  <si>
    <t>WILLIAM FIFE III</t>
  </si>
  <si>
    <t>EDUARDO MENDEZ</t>
  </si>
  <si>
    <t>HOLMAN &amp; PYE</t>
  </si>
  <si>
    <t>SPAKMAN &amp; STEPHENS</t>
  </si>
  <si>
    <t>ESP4728</t>
  </si>
  <si>
    <t>US83</t>
  </si>
  <si>
    <t>HERMITAGE</t>
  </si>
  <si>
    <t>CARLO SCIARRELLI</t>
  </si>
  <si>
    <t>GBR2188</t>
  </si>
  <si>
    <t>HARRIS BROTHERS</t>
  </si>
  <si>
    <t>PATRICK HARRIS</t>
  </si>
  <si>
    <t>N.G.HERRESHOFF</t>
  </si>
  <si>
    <t>HERRESHOFF</t>
  </si>
  <si>
    <t>COLIN ARCHER</t>
  </si>
  <si>
    <t>OLIN STEPHENS</t>
  </si>
  <si>
    <t>SONATA</t>
  </si>
  <si>
    <t>JORDI CABAU</t>
  </si>
  <si>
    <t>JOHN G.ALDEN</t>
  </si>
  <si>
    <t>BORDESSOULE ALEXIS</t>
  </si>
  <si>
    <t>W23</t>
  </si>
  <si>
    <t>NATICA</t>
  </si>
  <si>
    <t>PATRICK DE LA CHESNAIS</t>
  </si>
  <si>
    <t>Résultats par catégorie</t>
  </si>
  <si>
    <t>Total événement</t>
  </si>
  <si>
    <t>N Voile</t>
  </si>
  <si>
    <t>nom</t>
  </si>
  <si>
    <t>cat</t>
  </si>
  <si>
    <t>Dan POLJSAK</t>
  </si>
  <si>
    <t>Inigo STREZ</t>
  </si>
  <si>
    <t>William BOREL</t>
  </si>
  <si>
    <t>ORIOLE</t>
  </si>
  <si>
    <t>Juan Carlos EGUIAGARAY</t>
  </si>
  <si>
    <t>B2</t>
  </si>
  <si>
    <t>ELENA OF LONDON</t>
  </si>
  <si>
    <t/>
  </si>
  <si>
    <t>20</t>
  </si>
  <si>
    <t>FRA6065</t>
  </si>
  <si>
    <t>Thierry LAFFITTE</t>
  </si>
  <si>
    <t>Sylvain DUCULTY</t>
  </si>
  <si>
    <t>OJALA' II</t>
  </si>
  <si>
    <t>Michele FROVA</t>
  </si>
  <si>
    <t>FRA35998</t>
  </si>
  <si>
    <t>I7077</t>
  </si>
  <si>
    <t>IL MORO DI VENEZIA</t>
  </si>
  <si>
    <t>Massimiliano FERRUZZI</t>
  </si>
  <si>
    <t>Tarquin PLACE</t>
  </si>
  <si>
    <t>Marco Maria CARBONARO</t>
  </si>
  <si>
    <t>Baptiste GARNIER</t>
  </si>
  <si>
    <t>Juergen ROESCH</t>
  </si>
  <si>
    <t>Sébastien BAZIN</t>
  </si>
  <si>
    <t>NY 48</t>
  </si>
  <si>
    <t>DSQ</t>
  </si>
  <si>
    <t>Fabien DESPRES</t>
  </si>
  <si>
    <t>Matteo TACCONI</t>
  </si>
  <si>
    <t>22</t>
  </si>
  <si>
    <t>VERONIQUE</t>
  </si>
  <si>
    <t>JAVA</t>
  </si>
  <si>
    <t>Nathaniel LEMIEUX</t>
  </si>
  <si>
    <t>Yves LAURENT</t>
  </si>
  <si>
    <t>Alain BEAUME</t>
  </si>
  <si>
    <t>Charlotte FRANQUET</t>
  </si>
  <si>
    <t>CARRON II</t>
  </si>
  <si>
    <t>K24</t>
  </si>
  <si>
    <t>SUZETTE</t>
  </si>
  <si>
    <t>F920</t>
  </si>
  <si>
    <t>I6217</t>
  </si>
  <si>
    <t>A3</t>
  </si>
  <si>
    <t>D10</t>
  </si>
  <si>
    <t>THE LADY ANNE</t>
  </si>
  <si>
    <t>BLACK SWAN</t>
  </si>
  <si>
    <t>ATLANTIC</t>
  </si>
  <si>
    <t>CREOLE</t>
  </si>
  <si>
    <t>NY11</t>
  </si>
  <si>
    <t>GAUDEAMUS</t>
  </si>
  <si>
    <t>SKY</t>
  </si>
  <si>
    <t>Pos</t>
  </si>
  <si>
    <t>N.Velico</t>
  </si>
  <si>
    <t>Punti</t>
  </si>
  <si>
    <t>69</t>
  </si>
  <si>
    <t>Thierry Laffitte</t>
  </si>
  <si>
    <t>RESOLUTE SALMON</t>
  </si>
  <si>
    <t>ARGYNNE III</t>
  </si>
  <si>
    <t>PILGRIM</t>
  </si>
  <si>
    <t>OLIRIA</t>
  </si>
  <si>
    <t>Ariella Cattai</t>
  </si>
  <si>
    <t>EM1</t>
  </si>
  <si>
    <t>détails</t>
  </si>
  <si>
    <t>Cat</t>
  </si>
  <si>
    <t> place </t>
  </si>
  <si>
    <t> nom bateau / sponsor </t>
  </si>
  <si>
    <t> coureurs / équipage </t>
  </si>
  <si>
    <t> points </t>
  </si>
  <si>
    <t>JENS Kellinghusen</t>
  </si>
  <si>
    <t>FRENCH KISS</t>
  </si>
  <si>
    <t>BABULE Christophe</t>
  </si>
  <si>
    <t>77</t>
  </si>
  <si>
    <t>BLITZEN</t>
  </si>
  <si>
    <t>SOUTH AUSTRALIA</t>
  </si>
  <si>
    <t>F1</t>
  </si>
  <si>
    <t>LYS</t>
  </si>
  <si>
    <t>MONNET Philippe</t>
  </si>
  <si>
    <t>5978</t>
  </si>
  <si>
    <t>VITOUX Jean jacques</t>
  </si>
  <si>
    <t>CAG22</t>
  </si>
  <si>
    <t>BARUNA</t>
  </si>
  <si>
    <t>TONY Morse</t>
  </si>
  <si>
    <t>GER15</t>
  </si>
  <si>
    <t>OISEAU DE FEU</t>
  </si>
  <si>
    <t>GUILLAUME Floquet</t>
  </si>
  <si>
    <t>NAGAÏNA</t>
  </si>
  <si>
    <t>BERTHOZ Frederic</t>
  </si>
  <si>
    <t>EMILIA PRIMA</t>
  </si>
  <si>
    <t>DAN Poljsak</t>
  </si>
  <si>
    <t>US9</t>
  </si>
  <si>
    <t>SEVEN SEAS OF PORTO</t>
  </si>
  <si>
    <t>LAID Joel</t>
  </si>
  <si>
    <t>THEA</t>
  </si>
  <si>
    <t>CAG27</t>
  </si>
  <si>
    <t>E21</t>
  </si>
  <si>
    <t>EILEEN 1938</t>
  </si>
  <si>
    <t>PAQUIERO Jean</t>
  </si>
  <si>
    <t>PEAN Lionel</t>
  </si>
  <si>
    <t>1912</t>
  </si>
  <si>
    <t>DIONE</t>
  </si>
  <si>
    <t>FROESCHKE Marc</t>
  </si>
  <si>
    <t>CAG59</t>
  </si>
  <si>
    <t>LAURENT Yves</t>
  </si>
  <si>
    <t>-</t>
  </si>
  <si>
    <t>ASCHANTI IV</t>
  </si>
  <si>
    <t>PURITAN</t>
  </si>
  <si>
    <t>ROB ROY</t>
  </si>
  <si>
    <t>CAPELLE Yves</t>
  </si>
  <si>
    <t>SIMON Pandolfi</t>
  </si>
  <si>
    <t>MARGARET</t>
  </si>
  <si>
    <t>GAZELL</t>
  </si>
  <si>
    <t>Bilan final</t>
  </si>
  <si>
    <t>N : Number of participant in the category</t>
  </si>
  <si>
    <t>Allocation of points</t>
  </si>
  <si>
    <t>P : Rank in the category</t>
  </si>
  <si>
    <t>ALLOCATION OF POINTS</t>
  </si>
  <si>
    <t>Formula : 100 (N-P+1)/N + 50 Log(N/P)</t>
  </si>
  <si>
    <r>
      <t xml:space="preserve">  </t>
    </r>
    <r>
      <rPr>
        <b/>
        <sz val="10"/>
        <rFont val="Arial"/>
        <family val="2"/>
      </rPr>
      <t xml:space="preserve">DNC, DSQ … all races </t>
    </r>
    <r>
      <rPr>
        <sz val="10"/>
        <rFont val="Arial"/>
        <family val="2"/>
      </rPr>
      <t>: zero point</t>
    </r>
  </si>
  <si>
    <r>
      <t xml:space="preserve">  </t>
    </r>
    <r>
      <rPr>
        <b/>
        <sz val="10"/>
        <rFont val="Arial"/>
        <family val="2"/>
      </rPr>
      <t>DNF, DNS</t>
    </r>
    <r>
      <rPr>
        <sz val="10"/>
        <rFont val="Arial"/>
        <family val="2"/>
      </rPr>
      <t>: points corresponding to last of the category</t>
    </r>
  </si>
  <si>
    <t>Values rounded only for the visualization</t>
  </si>
  <si>
    <t>MONTEIRO DE BARROS Patricio</t>
  </si>
  <si>
    <t>TAMARISKA DOO</t>
  </si>
  <si>
    <t>ITA 4540</t>
  </si>
  <si>
    <t>I 98</t>
  </si>
  <si>
    <t>I 1364</t>
  </si>
  <si>
    <t>ARTICA II</t>
  </si>
  <si>
    <t>CR</t>
  </si>
  <si>
    <t>STAR SAPPHIRE OF LONDON</t>
  </si>
  <si>
    <t>JAKOB GLATZ</t>
  </si>
  <si>
    <t>I 99</t>
  </si>
  <si>
    <t>I 93</t>
  </si>
  <si>
    <t>GAEL</t>
  </si>
  <si>
    <t>F 3</t>
  </si>
  <si>
    <t>K 4</t>
  </si>
  <si>
    <t>THE YACHT MANITOU 1937 INC</t>
  </si>
  <si>
    <t>S 62</t>
  </si>
  <si>
    <t>ANDREA CORVI</t>
  </si>
  <si>
    <t>HUNTRESS II</t>
  </si>
  <si>
    <r>
      <t>Classement</t>
    </r>
    <r>
      <rPr>
        <sz val="12"/>
        <rFont val="Arial"/>
        <family val="2"/>
      </rPr>
      <t>: addition des points des 5 meilleurs événements (fonction de la place au classement général, et du nombre de participants de la catégorie)</t>
    </r>
  </si>
  <si>
    <r>
      <t>Principe</t>
    </r>
    <r>
      <rPr>
        <sz val="12"/>
        <rFont val="Arial"/>
        <family val="2"/>
      </rPr>
      <t>: les événements du Championnat CIM comptent suivant le classement général (coef.1), au minimum 3 événements dans 2 pays différents</t>
    </r>
  </si>
  <si>
    <t>DAVID MILES</t>
  </si>
  <si>
    <t>MOWGLI 1965</t>
  </si>
  <si>
    <t>ILLINGSWORTH &amp; PRIMROSE</t>
  </si>
  <si>
    <t>LIVIA</t>
  </si>
  <si>
    <t>FUNDACION VELA CLASICA</t>
  </si>
  <si>
    <t>GBR1</t>
  </si>
  <si>
    <t>GIANNELLA</t>
  </si>
  <si>
    <t>AMAURY BIERENT</t>
  </si>
  <si>
    <t>CORNU</t>
  </si>
  <si>
    <t>NY49</t>
  </si>
  <si>
    <t>ROWDY</t>
  </si>
  <si>
    <t>DONNA DYER</t>
  </si>
  <si>
    <t>TONY MORSE</t>
  </si>
  <si>
    <t>NICHOLSON</t>
  </si>
  <si>
    <t>RICHARD LE MAY</t>
  </si>
  <si>
    <t>GBR2080L</t>
  </si>
  <si>
    <t>EL ORO</t>
  </si>
  <si>
    <t>TIMOTHY WILSON</t>
  </si>
  <si>
    <t>JOSE LUIS VILAR</t>
  </si>
  <si>
    <t>MANITOU 1937</t>
  </si>
  <si>
    <t>SONNY</t>
  </si>
  <si>
    <t>HAROLD GODDIJN</t>
  </si>
  <si>
    <t>ESP877</t>
  </si>
  <si>
    <t>ESP1576</t>
  </si>
  <si>
    <t>ESP6886</t>
  </si>
  <si>
    <t>KANAVEL</t>
  </si>
  <si>
    <t>JAVIER MESTRE</t>
  </si>
  <si>
    <t>P7</t>
  </si>
  <si>
    <t>JOYANT</t>
  </si>
  <si>
    <t>C32</t>
  </si>
  <si>
    <t>AMORITA</t>
  </si>
  <si>
    <t>CLAUDIO MEALII</t>
  </si>
  <si>
    <t>MAURO PIANI</t>
  </si>
  <si>
    <t>JEAN MARC MALDONADO</t>
  </si>
  <si>
    <t>NAVIMARINE INTERNATIONAL</t>
  </si>
  <si>
    <t>MONTOMBI</t>
  </si>
  <si>
    <t>27</t>
  </si>
  <si>
    <t>Bilan mi-septembre</t>
  </si>
  <si>
    <t>Tommaso CRISI</t>
  </si>
  <si>
    <t>CC</t>
  </si>
  <si>
    <t>Jean Pierre SAUVAN</t>
  </si>
  <si>
    <t>CORTER</t>
  </si>
  <si>
    <t>Hamish EASTON</t>
  </si>
  <si>
    <t>50</t>
  </si>
  <si>
    <t>858</t>
  </si>
  <si>
    <t>ELLAD</t>
  </si>
  <si>
    <t>Patrick TEYSSIER</t>
  </si>
  <si>
    <t>NY 49</t>
  </si>
  <si>
    <t>Maxime le TULZO</t>
  </si>
  <si>
    <t>Pereira Aragon RAFAEL</t>
  </si>
  <si>
    <t>MATTEO Tacconi</t>
  </si>
  <si>
    <t>ODDO Philippe</t>
  </si>
  <si>
    <t>LOBMEYR Stephan</t>
  </si>
  <si>
    <t>1890</t>
  </si>
  <si>
    <t>MON3</t>
  </si>
  <si>
    <t>A26</t>
  </si>
  <si>
    <t>997</t>
  </si>
  <si>
    <t>BRISEIS</t>
  </si>
  <si>
    <t>OSTERTAG Sammy</t>
  </si>
  <si>
    <t>180C</t>
  </si>
  <si>
    <t>EILIDH</t>
  </si>
  <si>
    <t>LE STRADIC Vincent</t>
  </si>
  <si>
    <t>CAG24</t>
  </si>
  <si>
    <t>STEVE Mclaren</t>
  </si>
  <si>
    <t>CAG26</t>
  </si>
  <si>
    <t>A709</t>
  </si>
  <si>
    <t>K14</t>
  </si>
  <si>
    <t>FLICA II</t>
  </si>
  <si>
    <t>/SIR RICHARD Matthews</t>
  </si>
  <si>
    <t>BERTELOOT Christophe</t>
  </si>
  <si>
    <t>KA8</t>
  </si>
  <si>
    <t>STAR SAPPHIRE</t>
  </si>
  <si>
    <t>Bilan limité à 5 événements</t>
  </si>
  <si>
    <t>CLASSEMENT CHAMPIONNAT CIM 2025</t>
  </si>
  <si>
    <t>Armatore</t>
  </si>
  <si>
    <t>De Barros Patricio</t>
  </si>
  <si>
    <t>EP1</t>
  </si>
  <si>
    <t>Yacht Club de Monaco</t>
  </si>
  <si>
    <t>I-2</t>
  </si>
  <si>
    <t>Guarnaccia Luigi</t>
  </si>
  <si>
    <t>Didonè Stefania</t>
  </si>
  <si>
    <t>DRAGLIE10V</t>
  </si>
  <si>
    <t>Borea d'Olmo Giovanni Battista</t>
  </si>
  <si>
    <t>EP2</t>
  </si>
  <si>
    <t>0-16</t>
  </si>
  <si>
    <t>Raimund Marz</t>
  </si>
  <si>
    <t>ITA1864Y</t>
  </si>
  <si>
    <t>Strescino Paolo</t>
  </si>
  <si>
    <t>CL</t>
  </si>
  <si>
    <t>ITA4539</t>
  </si>
  <si>
    <t>Marina Militare</t>
  </si>
  <si>
    <t>4496 CL</t>
  </si>
  <si>
    <t>DRAGLIE2CL</t>
  </si>
  <si>
    <t>Sciaulino Ermanno</t>
  </si>
  <si>
    <t>ITA4851</t>
  </si>
  <si>
    <t>TARANTELLA</t>
  </si>
  <si>
    <t>Cabras Alberto</t>
  </si>
  <si>
    <t>ITA4519CL</t>
  </si>
  <si>
    <t>Erra Michele</t>
  </si>
  <si>
    <t>DRAGLIE16</t>
  </si>
  <si>
    <t>XXCL</t>
  </si>
  <si>
    <t>HUNA II</t>
  </si>
  <si>
    <t>Cepollina Sandro</t>
  </si>
  <si>
    <t>USA20456</t>
  </si>
  <si>
    <t>Gina Zaoli</t>
  </si>
  <si>
    <t>Massimiliano Ferruzzi</t>
  </si>
  <si>
    <t>Rafael Pereira Aragon</t>
  </si>
  <si>
    <t>ITA6600</t>
  </si>
  <si>
    <t>BONNIE</t>
  </si>
  <si>
    <t>Federico Barbieri</t>
  </si>
  <si>
    <t>I15007</t>
  </si>
  <si>
    <t>Amy Creeden</t>
  </si>
  <si>
    <t>Weduwer Bart</t>
  </si>
  <si>
    <t>I7636</t>
  </si>
  <si>
    <t>Carbonaro Marco Maria</t>
  </si>
  <si>
    <t>I-976</t>
  </si>
  <si>
    <t>CASSIOPEA</t>
  </si>
  <si>
    <t>Isgrò Carmelo</t>
  </si>
  <si>
    <t>Dalla Vecchia Emmanuele</t>
  </si>
  <si>
    <t>STELLA POLARE</t>
  </si>
  <si>
    <t>GARNIER BAPTISTE</t>
  </si>
  <si>
    <t>GRANDE REGATE INTERNAZIONALI - SAN REMO</t>
  </si>
  <si>
    <t>1 </t>
  </si>
  <si>
    <t> 2 </t>
  </si>
  <si>
    <t> HALLOWE EN </t>
  </si>
  <si>
    <t> O‘DOWD George </t>
  </si>
  <si>
    <t>4 </t>
  </si>
  <si>
    <t> (1, 2, 2, 1) </t>
  </si>
  <si>
    <t>2 </t>
  </si>
  <si>
    <t> D 3 </t>
  </si>
  <si>
    <t> TUIGA </t>
  </si>
  <si>
    <t> PEREIRA DANIEL </t>
  </si>
  <si>
    <t> (2, 1, 1, RET) </t>
  </si>
  <si>
    <t>3 </t>
  </si>
  <si>
    <t> BLA </t>
  </si>
  <si>
    <t> BLACK SWAN </t>
  </si>
  <si>
    <t> POULLAIN EDOUARD </t>
  </si>
  <si>
    <t>13 </t>
  </si>
  <si>
    <t> (3, NSC, RET, DNC) </t>
  </si>
  <si>
    <t> K 4 </t>
  </si>
  <si>
    <t> CAMBRIA </t>
  </si>
  <si>
    <t> BARKHAM Chris </t>
  </si>
  <si>
    <t>15 </t>
  </si>
  <si>
    <t> (DNC, DNC, DNC, DNC)</t>
  </si>
  <si>
    <t> FRA 4429 </t>
  </si>
  <si>
    <t> ARCADIA III </t>
  </si>
  <si>
    <t> RICCIARDI BRUNO </t>
  </si>
  <si>
    <t> (1, 5, 1, 1) </t>
  </si>
  <si>
    <t> ITA 4540 </t>
  </si>
  <si>
    <t> CRIVIZZA </t>
  </si>
  <si>
    <t> ROLANDI Luigi </t>
  </si>
  <si>
    <t>7 </t>
  </si>
  <si>
    <t> (SCPj, 1, 2, 4) </t>
  </si>
  <si>
    <t> 4869 </t>
  </si>
  <si>
    <t> MARIA GIOVANNA II </t>
  </si>
  <si>
    <t> SAUVAN JEAN-PIERRE </t>
  </si>
  <si>
    <t> (3, 2, 3, 2) </t>
  </si>
  <si>
    <t> 1081 </t>
  </si>
  <si>
    <t> BRYNHILDE </t>
  </si>
  <si>
    <t> ROBINSON Niall </t>
  </si>
  <si>
    <t>14 </t>
  </si>
  <si>
    <t> (4, 4, DNF, 6) </t>
  </si>
  <si>
    <t>5 </t>
  </si>
  <si>
    <t> GER 238 </t>
  </si>
  <si>
    <t> OPTIMIST </t>
  </si>
  <si>
    <t> ROESCH Juergen </t>
  </si>
  <si>
    <t> (7, 3, 5, 7) </t>
  </si>
  <si>
    <t>6 </t>
  </si>
  <si>
    <t> 4595 </t>
  </si>
  <si>
    <t> CRAZY LIFE </t>
  </si>
  <si>
    <t> OLIVIERI BERNARD </t>
  </si>
  <si>
    <t> (6, 8, 6, 3) </t>
  </si>
  <si>
    <t> F 5900 </t>
  </si>
  <si>
    <t> WINDRUSH II </t>
  </si>
  <si>
    <t> RUTILY STEPHANE </t>
  </si>
  <si>
    <t>16 </t>
  </si>
  <si>
    <t> (SCPj, 7, 4, 5) </t>
  </si>
  <si>
    <t>8 </t>
  </si>
  <si>
    <t> S 1 </t>
  </si>
  <si>
    <t> SOLVEIG </t>
  </si>
  <si>
    <t> GIESE ALAIN </t>
  </si>
  <si>
    <t>23 </t>
  </si>
  <si>
    <t> (SCPj, 6, 7, DNC) </t>
  </si>
  <si>
    <t>9 </t>
  </si>
  <si>
    <t> GBR 617 </t>
  </si>
  <si>
    <t> DAMBUSTER </t>
  </si>
  <si>
    <t> HILL Nick </t>
  </si>
  <si>
    <t>26 </t>
  </si>
  <si>
    <t> (9, 9, DNF, 8) </t>
  </si>
  <si>
    <t>10 </t>
  </si>
  <si>
    <t> 4062 </t>
  </si>
  <si>
    <t> ROI D YS </t>
  </si>
  <si>
    <t> SARRAN DOMINIQUE </t>
  </si>
  <si>
    <t>27 </t>
  </si>
  <si>
    <t> (10, RET, 8, 9) </t>
  </si>
  <si>
    <t> FRA 66 </t>
  </si>
  <si>
    <t> BERAMIC </t>
  </si>
  <si>
    <t> LIZZANI CHRISTOPHE </t>
  </si>
  <si>
    <t>36 </t>
  </si>
  <si>
    <t> (NSC, RET, DNF, DNF) </t>
  </si>
  <si>
    <t> A 3 </t>
  </si>
  <si>
    <t> ARGYNNE III </t>
  </si>
  <si>
    <t> TONDU MANON-ANAÏS </t>
  </si>
  <si>
    <t>CMC</t>
  </si>
  <si>
    <t> (1, 1, 3, 3) </t>
  </si>
  <si>
    <t> 4496 </t>
  </si>
  <si>
    <t> EUGENIA V </t>
  </si>
  <si>
    <t> GARNIER BAPTISTE </t>
  </si>
  <si>
    <t> (2, 3, 1, SCPj) </t>
  </si>
  <si>
    <t> 57G </t>
  </si>
  <si>
    <t> STAR SAPPHIRE OF LONDON </t>
  </si>
  <si>
    <t> HITCHINS Bill </t>
  </si>
  <si>
    <t> (3, 2, 2, 2) </t>
  </si>
  <si>
    <t> GBR 2080L </t>
  </si>
  <si>
    <t> EL ORO </t>
  </si>
  <si>
    <t> KING Kent </t>
  </si>
  <si>
    <t>12 </t>
  </si>
  <si>
    <t> (4, 4, DNF, 4)</t>
  </si>
  <si>
    <t> 557 </t>
  </si>
  <si>
    <t> VIOLA </t>
  </si>
  <si>
    <t> DESPRES FABIEN </t>
  </si>
  <si>
    <t> (1, 1, 3, 1) </t>
  </si>
  <si>
    <t> NY 48 </t>
  </si>
  <si>
    <t> CHINOOK </t>
  </si>
  <si>
    <t> WESTERMAN Stefano </t>
  </si>
  <si>
    <t> (4, 3, 1, 7) </t>
  </si>
  <si>
    <t> P 13 </t>
  </si>
  <si>
    <t> CHIPS </t>
  </si>
  <si>
    <t> LIAUTAUD BERNARD </t>
  </si>
  <si>
    <t> (9, 4, 4, 2) </t>
  </si>
  <si>
    <t> NY 49 </t>
  </si>
  <si>
    <t> ROWDY </t>
  </si>
  <si>
    <t> DYER Dyer </t>
  </si>
  <si>
    <t>11 </t>
  </si>
  <si>
    <t> (3, 6, 2, 6) </t>
  </si>
  <si>
    <t> 6 </t>
  </si>
  <si>
    <t> EVA </t>
  </si>
  <si>
    <t> MEYER VON TSCHIRSCHK Martin </t>
  </si>
  <si>
    <t> (2, 2, 8, RET) </t>
  </si>
  <si>
    <t> P 5 </t>
  </si>
  <si>
    <t> CORINTHIAN </t>
  </si>
  <si>
    <t> BAZIN SEBASTIEN </t>
  </si>
  <si>
    <t> (10, 5, 6, 3) </t>
  </si>
  <si>
    <t> P 7 </t>
  </si>
  <si>
    <t> JOYANT </t>
  </si>
  <si>
    <t> MIGRAINE VICTOR </t>
  </si>
  <si>
    <t>18 </t>
  </si>
  <si>
    <t> (7, 8, 7, 4) </t>
  </si>
  <si>
    <t> P 14 </t>
  </si>
  <si>
    <t> OLYMPIAN </t>
  </si>
  <si>
    <t> DUCULTY SYLVAIN </t>
  </si>
  <si>
    <t> (8, 10, 5, 5) </t>
  </si>
  <si>
    <t> 7C </t>
  </si>
  <si>
    <t> LULU </t>
  </si>
  <si>
    <t> BEAUME ALAIN </t>
  </si>
  <si>
    <t>21 </t>
  </si>
  <si>
    <t> (5, 7, 9, 9) </t>
  </si>
  <si>
    <t> N </t>
  </si>
  <si>
    <t> NIN </t>
  </si>
  <si>
    <t> LAURENT YVES </t>
  </si>
  <si>
    <t> (11, 9, 10, 8) </t>
  </si>
  <si>
    <t> 49 </t>
  </si>
  <si>
    <t> TIGRIS </t>
  </si>
  <si>
    <t> BARNES Andrew </t>
  </si>
  <si>
    <t>30 </t>
  </si>
  <si>
    <t> (6, 11, DNF, RET) </t>
  </si>
  <si>
    <t> O 16 </t>
  </si>
  <si>
    <t> GAUDEAMUS </t>
  </si>
  <si>
    <t> MARZ Raimund </t>
  </si>
  <si>
    <t>35 </t>
  </si>
  <si>
    <t> (12, NSC, DNF, 10)</t>
  </si>
  <si>
    <t> Q 16 </t>
  </si>
  <si>
    <t> FALCON </t>
  </si>
  <si>
    <t> MONTEIRO DE BARROS PATRICIO </t>
  </si>
  <si>
    <t> (1, 1, 1, 1) </t>
  </si>
  <si>
    <t> US 11 </t>
  </si>
  <si>
    <t> SERENADE </t>
  </si>
  <si>
    <t> TOWNSHEWD Peter </t>
  </si>
  <si>
    <t> (4, 2, 6, 2) </t>
  </si>
  <si>
    <t> X 9 </t>
  </si>
  <si>
    <t> SANTANA </t>
  </si>
  <si>
    <t> SCHMIDT Wendy </t>
  </si>
  <si>
    <t> (2, 4, 2, 5) </t>
  </si>
  <si>
    <t> 115 </t>
  </si>
  <si>
    <t> STORMY WEATHER </t>
  </si>
  <si>
    <t> SPRAY Christopher </t>
  </si>
  <si>
    <t> (3, 5, 3, 4) </t>
  </si>
  <si>
    <t> A 24 </t>
  </si>
  <si>
    <t> WHITE WINGS </t>
  </si>
  <si>
    <t> SPARKS Michael </t>
  </si>
  <si>
    <t> (7, 3, 4, 6) </t>
  </si>
  <si>
    <t> 62 </t>
  </si>
  <si>
    <t> MANITOU III </t>
  </si>
  <si>
    <t> EASTON Hamish </t>
  </si>
  <si>
    <t> (5, 6, 7, 3) </t>
  </si>
  <si>
    <t> 222 </t>
  </si>
  <si>
    <t> BARUNA OF 1938 </t>
  </si>
  <si>
    <t> MORSE Tony </t>
  </si>
  <si>
    <t> (6, 7, 5, 7) </t>
  </si>
  <si>
    <t> C 32 </t>
  </si>
  <si>
    <t> ANDALE </t>
  </si>
  <si>
    <t> CRISCOLO KARL </t>
  </si>
  <si>
    <t>24 </t>
  </si>
  <si>
    <t> (8, 8, 8, 8) </t>
  </si>
  <si>
    <t> 828 </t>
  </si>
  <si>
    <t> MADRIGAL </t>
  </si>
  <si>
    <t> DEETH Paul </t>
  </si>
  <si>
    <t> (DNC, DNC, DNC, DNC) </t>
  </si>
  <si>
    <t> D 43 </t>
  </si>
  <si>
    <t> DAN </t>
  </si>
  <si>
    <t> BIANCHEDI Andrea </t>
  </si>
  <si>
    <t> F 90 </t>
  </si>
  <si>
    <t> ONE WAVE </t>
  </si>
  <si>
    <t> BOREL WILLIAM </t>
  </si>
  <si>
    <t> (2, 2, 2, RET) </t>
  </si>
  <si>
    <t> R 41 </t>
  </si>
  <si>
    <t> FIFI </t>
  </si>
  <si>
    <t> DIDONE Stefania </t>
  </si>
  <si>
    <t> (3, 3, 4, 2) </t>
  </si>
  <si>
    <t> F 16 </t>
  </si>
  <si>
    <t> RAINBOW III </t>
  </si>
  <si>
    <t> COULET JEAN PIERRE </t>
  </si>
  <si>
    <t> (4, 4, 3, 3) </t>
  </si>
  <si>
    <t> 9 </t>
  </si>
  <si>
    <t> IONA </t>
  </si>
  <si>
    <t> HELLEU Margaux </t>
  </si>
  <si>
    <t> (5, 5, 5, DNC) </t>
  </si>
  <si>
    <t> W 22 </t>
  </si>
  <si>
    <t> VIVACIOUS </t>
  </si>
  <si>
    <t> DENNE Toby </t>
  </si>
  <si>
    <t> FRA 6065 </t>
  </si>
  <si>
    <t> SAGITTARIUS </t>
  </si>
  <si>
    <t> LAFFITTE THIERRY </t>
  </si>
  <si>
    <t> (1, 1, 2, 3) </t>
  </si>
  <si>
    <t> ARG 709 </t>
  </si>
  <si>
    <t> MATRERO </t>
  </si>
  <si>
    <t> PEREIRA ARAGON Rafael </t>
  </si>
  <si>
    <t> (3, 2, 1, 2) </t>
  </si>
  <si>
    <t> K 4702 </t>
  </si>
  <si>
    <t> OJALA II </t>
  </si>
  <si>
    <t> HOLLAND Susan carol </t>
  </si>
  <si>
    <t> (SCPj, 3, 3, 1) </t>
  </si>
  <si>
    <t> US 37665 </t>
  </si>
  <si>
    <t> GANBARE </t>
  </si>
  <si>
    <t> TASSY JEAN LUC </t>
  </si>
  <si>
    <t> (4, 5, 4, 4) </t>
  </si>
  <si>
    <t> ITA7636IT </t>
  </si>
  <si>
    <t> SANDRA </t>
  </si>
  <si>
    <t> CARBONARO Marco </t>
  </si>
  <si>
    <t> (6, 6, 5, 5) </t>
  </si>
  <si>
    <t> 15007 </t>
  </si>
  <si>
    <t> MONTOMBI </t>
  </si>
  <si>
    <t> CREEDEN Amy </t>
  </si>
  <si>
    <t> (SCPj, 4, 6, RET) </t>
  </si>
  <si>
    <t> I 976 </t>
  </si>
  <si>
    <t> CASSIOPEA </t>
  </si>
  <si>
    <t> ISGRO Carmelo </t>
  </si>
  <si>
    <t> (NSC, 7, DNF, DNF) </t>
  </si>
  <si>
    <t>VOILES D'ANTIBES 2025</t>
  </si>
  <si>
    <t>Q 5</t>
  </si>
  <si>
    <t>LEONORE</t>
  </si>
  <si>
    <t>MARK FAULKNER</t>
  </si>
  <si>
    <t>X 9</t>
  </si>
  <si>
    <t>SANTANA</t>
  </si>
  <si>
    <t>WENDY SCHMIDT</t>
  </si>
  <si>
    <t>Q 16</t>
  </si>
  <si>
    <t>PAULO MIRPURI</t>
  </si>
  <si>
    <t>SUPERYACHT CLASSICS LTD</t>
  </si>
  <si>
    <t>I 62</t>
  </si>
  <si>
    <t>GIULIO AUGUSTO BALDI</t>
  </si>
  <si>
    <t>2112</t>
  </si>
  <si>
    <t>K 1775</t>
  </si>
  <si>
    <t>GALAHAD</t>
  </si>
  <si>
    <t>GERHARD NIEBAUER</t>
  </si>
  <si>
    <t>21</t>
  </si>
  <si>
    <t>I 4851</t>
  </si>
  <si>
    <t>A 709</t>
  </si>
  <si>
    <t>FRA 35998</t>
  </si>
  <si>
    <t>15007</t>
  </si>
  <si>
    <t>OLLIE GRAFFY</t>
  </si>
  <si>
    <t>I 976</t>
  </si>
  <si>
    <t>CARMELO ISGRO´</t>
  </si>
  <si>
    <t>I 1923</t>
  </si>
  <si>
    <t>EMMANUELE DALLA VECCHIA</t>
  </si>
  <si>
    <t>I 92</t>
  </si>
  <si>
    <t>ENRICO GUTIERREZ</t>
  </si>
  <si>
    <t>NY 6</t>
  </si>
  <si>
    <t>SPARTAN</t>
  </si>
  <si>
    <t>NGH RESTORATION</t>
  </si>
  <si>
    <t>ALESSANDRA ANGELINI</t>
  </si>
  <si>
    <t>ARGENTARIO SAILING WEEK 2025</t>
  </si>
  <si>
    <t>GIOVANNI BATTISTA BOREA D´OLMO</t>
  </si>
  <si>
    <t>Club</t>
  </si>
  <si>
    <t>Modelo</t>
  </si>
  <si>
    <t>NEW YORK YC</t>
  </si>
  <si>
    <t>SLOOP BERMUDIANO</t>
  </si>
  <si>
    <t>BCYC</t>
  </si>
  <si>
    <t>COTRE BERMUDIANO</t>
  </si>
  <si>
    <t>RCNP POLLENDA</t>
  </si>
  <si>
    <t>CUTER BERMUDIANO</t>
  </si>
  <si>
    <t>RICARDO RUBIO</t>
  </si>
  <si>
    <t>CN PUERTO SHERRY</t>
  </si>
  <si>
    <t>KETCH BERMUDIANO</t>
  </si>
  <si>
    <t>POR2291</t>
  </si>
  <si>
    <t>ALBACORE</t>
  </si>
  <si>
    <t>LUIS FIGUEIREDO</t>
  </si>
  <si>
    <t>CN CASCAIS</t>
  </si>
  <si>
    <t>CUTTER BERMUDIANO</t>
  </si>
  <si>
    <t>LAURENT GILES</t>
  </si>
  <si>
    <t>MARGARITA ESTA LINDA A LA MAR</t>
  </si>
  <si>
    <t>IGNACIO DE LLANO</t>
  </si>
  <si>
    <t>CVP ANDRATX</t>
  </si>
  <si>
    <t>CESARE SANGERMANI</t>
  </si>
  <si>
    <t>GIAN LUIGI CANTINI</t>
  </si>
  <si>
    <t>SV MARINA MILITARE</t>
  </si>
  <si>
    <t>RCN PALMA</t>
  </si>
  <si>
    <t>YOL BERMUDIANO</t>
  </si>
  <si>
    <t>CM MAHON / VCYC</t>
  </si>
  <si>
    <t>CUTTER BERMUDIAN</t>
  </si>
  <si>
    <t>ALEXIS BORDESSOULE</t>
  </si>
  <si>
    <t>YAWL BERMUDIANO</t>
  </si>
  <si>
    <t>THE YACHT MANITOU INC</t>
  </si>
  <si>
    <t>CHARLES MOURRUAU</t>
  </si>
  <si>
    <t>RYA</t>
  </si>
  <si>
    <t>YAWL BERMIDIAN</t>
  </si>
  <si>
    <t>TRIUNE OF TROY</t>
  </si>
  <si>
    <t>JONATHAN MILLS</t>
  </si>
  <si>
    <t>PATRICK BURKE</t>
  </si>
  <si>
    <t>ROYAL IRISH YC</t>
  </si>
  <si>
    <t>A.H. MOOSY &amp; SONS</t>
  </si>
  <si>
    <t>RCNB / AEBEC</t>
  </si>
  <si>
    <t>A.M. DICKIE &amp; SONS</t>
  </si>
  <si>
    <t>CLUB DE MAR</t>
  </si>
  <si>
    <t>RCM SANTANDER</t>
  </si>
  <si>
    <t>QUECHE CANGREJA</t>
  </si>
  <si>
    <t>ARCHANGELO</t>
  </si>
  <si>
    <t>ANA MARTINEZ VARA</t>
  </si>
  <si>
    <t>ANTONIO BELLÉS GRACIAS</t>
  </si>
  <si>
    <t>RCNP POLLENSA</t>
  </si>
  <si>
    <t>GOLETA CANGREJA</t>
  </si>
  <si>
    <t>N. HERRESHOFF</t>
  </si>
  <si>
    <t>SCHEHERAZADE</t>
  </si>
  <si>
    <t>LUIS SANCHO MORAGUES</t>
  </si>
  <si>
    <t>JOHN HANNA</t>
  </si>
  <si>
    <t>YC MONACO</t>
  </si>
  <si>
    <t>15m JI</t>
  </si>
  <si>
    <t>GONZALO BOTIN</t>
  </si>
  <si>
    <t>RORC</t>
  </si>
  <si>
    <t>BILL HITCHINS</t>
  </si>
  <si>
    <t>RCN BARCELONA</t>
  </si>
  <si>
    <t>A17</t>
  </si>
  <si>
    <t>CARIAD</t>
  </si>
  <si>
    <t>EXPORTER HOLDINGS</t>
  </si>
  <si>
    <t>COLIN BOLAND</t>
  </si>
  <si>
    <t>ROYAL THAMES YC</t>
  </si>
  <si>
    <t>GALF KETCH</t>
  </si>
  <si>
    <t>A.E.PAYNE</t>
  </si>
  <si>
    <t>VELA CLASICA MALLORCA 2025 - PALMA</t>
  </si>
  <si>
    <r>
      <t xml:space="preserve">Grandi Regate Int.
</t>
    </r>
    <r>
      <rPr>
        <sz val="6"/>
        <rFont val="Arial"/>
        <family val="2"/>
      </rPr>
      <t>San Remo</t>
    </r>
  </si>
  <si>
    <r>
      <t xml:space="preserve">Classic Week
</t>
    </r>
    <r>
      <rPr>
        <sz val="6"/>
        <rFont val="Arial"/>
        <family val="2"/>
      </rPr>
      <t>Monaco</t>
    </r>
  </si>
  <si>
    <t>Bilan mi-août</t>
  </si>
  <si>
    <t>VIOLA </t>
  </si>
  <si>
    <t>ARCADIA III </t>
  </si>
  <si>
    <t>DAN </t>
  </si>
  <si>
    <t>SERENADE </t>
  </si>
  <si>
    <t>CHIPS </t>
  </si>
  <si>
    <t>MARIA GIOVANNA II </t>
  </si>
  <si>
    <t>ONE WAVE </t>
  </si>
  <si>
    <t>BRYNHILDE </t>
  </si>
  <si>
    <t>OJALA II </t>
  </si>
  <si>
    <t>EVA </t>
  </si>
  <si>
    <t>OPTIMIST </t>
  </si>
  <si>
    <t>CORINTHIAN </t>
  </si>
  <si>
    <t>GANBARE </t>
  </si>
  <si>
    <t>WHITE WINGS </t>
  </si>
  <si>
    <t>CRAZY LIFE </t>
  </si>
  <si>
    <t>JOYANT </t>
  </si>
  <si>
    <t>RAINBOW III </t>
  </si>
  <si>
    <t>BLACK SWAN </t>
  </si>
  <si>
    <t>WINDRUSH II </t>
  </si>
  <si>
    <t>OLYMPIAN </t>
  </si>
  <si>
    <t>SOLVEIG </t>
  </si>
  <si>
    <t>LULU </t>
  </si>
  <si>
    <t>BARUNA OF 1938 </t>
  </si>
  <si>
    <t>IONA </t>
  </si>
  <si>
    <t>DAMBUSTER </t>
  </si>
  <si>
    <t>NIN </t>
  </si>
  <si>
    <t>EL ORO </t>
  </si>
  <si>
    <t>ANDALE </t>
  </si>
  <si>
    <t>ROI D YS </t>
  </si>
  <si>
    <t>TIGRIS </t>
  </si>
  <si>
    <t>VIVACIOUS </t>
  </si>
  <si>
    <t>CAMBRIA </t>
  </si>
  <si>
    <t>BERAMIC </t>
  </si>
  <si>
    <t>MADRIGAL </t>
  </si>
  <si>
    <t>De Barros Patricio &amp; Mirpuri Paulo</t>
  </si>
  <si>
    <t>BARKHAM Chris </t>
  </si>
  <si>
    <t>BARNES Andrew </t>
  </si>
  <si>
    <t>BAZIN SEBASTIEN </t>
  </si>
  <si>
    <t>BEAUME ALAIN </t>
  </si>
  <si>
    <t>BIANCHEDI Andrea </t>
  </si>
  <si>
    <t>BOREL WILLIAM </t>
  </si>
  <si>
    <t>COULET JEAN PIERRE </t>
  </si>
  <si>
    <t>CRISCOLO KARL </t>
  </si>
  <si>
    <t>DEETH Paul </t>
  </si>
  <si>
    <t>DENNE Toby </t>
  </si>
  <si>
    <t>DESPRES FABIEN </t>
  </si>
  <si>
    <t>DUCULTY SYLVAIN </t>
  </si>
  <si>
    <t> ASTON Hamish </t>
  </si>
  <si>
    <t>GIESE ALAIN </t>
  </si>
  <si>
    <t>HELLEU Margaux </t>
  </si>
  <si>
    <t>HILL Nick </t>
  </si>
  <si>
    <t>HOLLAND Susan carol </t>
  </si>
  <si>
    <t>KING Kent </t>
  </si>
  <si>
    <t>LAURENT YVES </t>
  </si>
  <si>
    <t>LIAUTAUD BERNARD </t>
  </si>
  <si>
    <t>LIZZANI CHRISTOPHE </t>
  </si>
  <si>
    <t>MEYER VON TSCHIRSCHK Martin </t>
  </si>
  <si>
    <t>MIGRAINE VICTOR </t>
  </si>
  <si>
    <t>MORSE Tony </t>
  </si>
  <si>
    <t>OLIVIERI BERNARD </t>
  </si>
  <si>
    <t>POULLAIN EDOUARD </t>
  </si>
  <si>
    <t>RICCIARDI BRUNO </t>
  </si>
  <si>
    <t>ROBINSON Niall </t>
  </si>
  <si>
    <t>ROESCH Juergen </t>
  </si>
  <si>
    <t>RUTILY STEPHANE </t>
  </si>
  <si>
    <t>SARRAN DOMINIQUE </t>
  </si>
  <si>
    <t>SAUVAN JEAN-PIERRE </t>
  </si>
  <si>
    <t>SPARKS Michael </t>
  </si>
  <si>
    <t>TASSY JEAN LUC </t>
  </si>
  <si>
    <t>TOWNSHEWD Peter </t>
  </si>
  <si>
    <t>CLASSEMENT - CLASSIC YACHT TROPHY - CIM mid-2025</t>
  </si>
  <si>
    <t>MARGARITA ESTA LINDA</t>
  </si>
  <si>
    <t>Non éligible: quand pas réalisé au moins 3 événements dans au moins 2 pays différents</t>
  </si>
  <si>
    <t>11 classés</t>
  </si>
  <si>
    <t>Class</t>
  </si>
  <si>
    <t>HALLOWE’EN 1926 limited</t>
  </si>
  <si>
    <t>GAEL I</t>
  </si>
  <si>
    <t>GAEL SAS</t>
  </si>
  <si>
    <t>MICK CREAC´H</t>
  </si>
  <si>
    <t>LAID JOEL</t>
  </si>
  <si>
    <t>MAHERGA CHARTER</t>
  </si>
  <si>
    <t>JAN HEUNINCK</t>
  </si>
  <si>
    <t>CL1</t>
  </si>
  <si>
    <t>LLUIS CASANOVA &amp; MÒNICA XUFRE</t>
  </si>
  <si>
    <t>ERNEST CASANOVA XUFRE</t>
  </si>
  <si>
    <t>ALBA HONEY</t>
  </si>
  <si>
    <t>CL2</t>
  </si>
  <si>
    <t>ESP1232</t>
  </si>
  <si>
    <t>KARMATAN</t>
  </si>
  <si>
    <t>RICARD BEDMAR</t>
  </si>
  <si>
    <t>RICARDO GALI</t>
  </si>
  <si>
    <t>ESP129</t>
  </si>
  <si>
    <t>MELTEMI</t>
  </si>
  <si>
    <t>LUIS FERNANDEZ COTERO</t>
  </si>
  <si>
    <t>G195</t>
  </si>
  <si>
    <t>MALAMOK</t>
  </si>
  <si>
    <t>ALESSANDRO DE VAZEILLES</t>
  </si>
  <si>
    <t>SILVIO</t>
  </si>
  <si>
    <t>LUIS PENALVA ROSES</t>
  </si>
  <si>
    <t>EDGARDO DARIO FRANCO</t>
  </si>
  <si>
    <t>DE BARROS</t>
  </si>
  <si>
    <t>GARCIN ELISE</t>
  </si>
  <si>
    <t>THE YACHT MANITOU (1937) INC</t>
  </si>
  <si>
    <t>HAMISH EASTON / CHARLES MOURRUAU</t>
  </si>
  <si>
    <t>IRINA VII</t>
  </si>
  <si>
    <t>PHILIPPE BETEILLE</t>
  </si>
  <si>
    <t>TAGOMAGO</t>
  </si>
  <si>
    <t>JAVIER SOLIS MONILL</t>
  </si>
  <si>
    <t>NATHALIE LAJARA</t>
  </si>
  <si>
    <t>PUIG VELA CLASSICA 2025 - BARCELONA</t>
  </si>
  <si>
    <t>10 classés</t>
  </si>
  <si>
    <t>20 classés</t>
  </si>
  <si>
    <t>31 classés</t>
  </si>
  <si>
    <t>46 classés</t>
  </si>
  <si>
    <t>TOTAL: 118 classés</t>
  </si>
  <si>
    <t>édité le 20/08/2025</t>
  </si>
  <si>
    <t>LELANTINA</t>
  </si>
  <si>
    <t>ENDRICK</t>
  </si>
  <si>
    <t>PEGGY BAWN</t>
  </si>
  <si>
    <t>ZEST</t>
  </si>
  <si>
    <t>ONFALE</t>
  </si>
  <si>
    <t>DAMBUSTER</t>
  </si>
  <si>
    <t>CR1</t>
  </si>
  <si>
    <t>ROSE JOAN</t>
  </si>
  <si>
    <t>CR2</t>
  </si>
  <si>
    <t>VELE D'EPOCA IMPERIA 2025</t>
  </si>
  <si>
    <t>TIM HARTNOLL</t>
  </si>
  <si>
    <t>MOWGLI</t>
  </si>
  <si>
    <t>VINCENT HARRIS</t>
  </si>
  <si>
    <t>JAVIER GORBEÑA</t>
  </si>
  <si>
    <t>ESPERANZA</t>
  </si>
  <si>
    <t>OLIVIER PECOUX</t>
  </si>
  <si>
    <t>CM MAHON / NEW YORK YC</t>
  </si>
  <si>
    <t>ALBERTO CABRAS</t>
  </si>
  <si>
    <t>ESP3300</t>
  </si>
  <si>
    <t>ALTAMAR</t>
  </si>
  <si>
    <t>PEDRO Y JAVIER RAMOS POLO</t>
  </si>
  <si>
    <t>IÑIGO SOROA</t>
  </si>
  <si>
    <t>RCM BARCELONA</t>
  </si>
  <si>
    <t>CN LEON</t>
  </si>
  <si>
    <t>NY6</t>
  </si>
  <si>
    <t>ALADIN MONTEL</t>
  </si>
  <si>
    <t>WESTERMANN STEFANO</t>
  </si>
  <si>
    <t>NYYC</t>
  </si>
  <si>
    <t>ESP64</t>
  </si>
  <si>
    <t>X9</t>
  </si>
  <si>
    <t>RY SQUADRON</t>
  </si>
  <si>
    <t>NADIR BALENA</t>
  </si>
  <si>
    <t>ROYAL CORNWALL YC</t>
  </si>
  <si>
    <t>Z37</t>
  </si>
  <si>
    <t>PETER</t>
  </si>
  <si>
    <t>SEBASTIAN DEVONSHIRE</t>
  </si>
  <si>
    <t>CM MAHON</t>
  </si>
  <si>
    <t>VINCENT LE STRADIC</t>
  </si>
  <si>
    <t>YC PORQUEROLLES</t>
  </si>
  <si>
    <t>club</t>
  </si>
  <si>
    <t>VELA CLASICA MENORCA 2025 - MAHON</t>
  </si>
  <si>
    <t>CLAUDIO MEALI</t>
  </si>
  <si>
    <t>Identifiant</t>
  </si>
  <si>
    <t>Bateau</t>
  </si>
  <si>
    <t>Concurrent</t>
  </si>
  <si>
    <t>Pts Tot</t>
  </si>
  <si>
    <t>Co. 1</t>
  </si>
  <si>
    <t>Co. 2</t>
  </si>
  <si>
    <t>MANON BAJART</t>
  </si>
  <si>
    <t>1.00</t>
  </si>
  <si>
    <t>H2</t>
  </si>
  <si>
    <t>2.00</t>
  </si>
  <si>
    <t>ARTURO GALOFRE</t>
  </si>
  <si>
    <t>3.00</t>
  </si>
  <si>
    <t>MAR</t>
  </si>
  <si>
    <t>MARIETTE OF 1915</t>
  </si>
  <si>
    <t>CHARLES WROE</t>
  </si>
  <si>
    <t>4.00</t>
  </si>
  <si>
    <t>BEL</t>
  </si>
  <si>
    <t>X</t>
  </si>
  <si>
    <t>5.00</t>
  </si>
  <si>
    <t>BLA</t>
  </si>
  <si>
    <t>EMMANUEL TOURET</t>
  </si>
  <si>
    <t>6.00</t>
  </si>
  <si>
    <t>FA14517</t>
  </si>
  <si>
    <t>RICHARD KELLETT</t>
  </si>
  <si>
    <t>12.00</t>
  </si>
  <si>
    <t>7ex</t>
  </si>
  <si>
    <t>STEVE MACLAREN</t>
  </si>
  <si>
    <t>PUR</t>
  </si>
  <si>
    <t>SIMON PANDOLFI</t>
  </si>
  <si>
    <t>TRI</t>
  </si>
  <si>
    <t>TRINAKRIA</t>
  </si>
  <si>
    <t>XAVIER REYDELLET</t>
  </si>
  <si>
    <t>ZAC</t>
  </si>
  <si>
    <t>ZACA</t>
  </si>
  <si>
    <t>THOMAS WOODS</t>
  </si>
  <si>
    <t>ARGYNNE</t>
  </si>
  <si>
    <t>TONDU Manon</t>
  </si>
  <si>
    <t>1081</t>
  </si>
  <si>
    <t>BRYNHILDE</t>
  </si>
  <si>
    <t>TONY HOCKLEY</t>
  </si>
  <si>
    <t>1080</t>
  </si>
  <si>
    <t>SARDONYX</t>
  </si>
  <si>
    <t>NIALL ROBINSON</t>
  </si>
  <si>
    <t>GBR617</t>
  </si>
  <si>
    <t>MARTIN FOX</t>
  </si>
  <si>
    <t>BRI</t>
  </si>
  <si>
    <t>BRICK II</t>
  </si>
  <si>
    <t>PATRICIO SOLDI</t>
  </si>
  <si>
    <t>8.00</t>
  </si>
  <si>
    <t>6ex</t>
  </si>
  <si>
    <t>TUL</t>
  </si>
  <si>
    <t>TULLI</t>
  </si>
  <si>
    <t>ADALBERTO PIRONI</t>
  </si>
  <si>
    <t>DYLVAIN DUCULTY</t>
  </si>
  <si>
    <t>MAXIME LE TULZO</t>
  </si>
  <si>
    <t>FABIEN DESPRES</t>
  </si>
  <si>
    <t>VICTOR MIGRAINE</t>
  </si>
  <si>
    <t>JEAN CARLOS EGUIAGARAY</t>
  </si>
  <si>
    <t>10.00</t>
  </si>
  <si>
    <t>BERTRAND DREUX</t>
  </si>
  <si>
    <t>K1898</t>
  </si>
  <si>
    <t>KISMET</t>
  </si>
  <si>
    <t>SIR RICHARD MATTHEWS</t>
  </si>
  <si>
    <t>14.00</t>
  </si>
  <si>
    <t>ANDREW BARNES</t>
  </si>
  <si>
    <t>16.00</t>
  </si>
  <si>
    <t>PAR</t>
  </si>
  <si>
    <t>PARTRIDGE</t>
  </si>
  <si>
    <t>ALEXANDER LAIRD</t>
  </si>
  <si>
    <t>22.00</t>
  </si>
  <si>
    <t>GKARIK</t>
  </si>
  <si>
    <t>23.00</t>
  </si>
  <si>
    <t>---</t>
  </si>
  <si>
    <t>MAD</t>
  </si>
  <si>
    <t>MADCAP</t>
  </si>
  <si>
    <t>CHRISTIAN HURREAU- SAUVET</t>
  </si>
  <si>
    <t>26.00</t>
  </si>
  <si>
    <t>PEG</t>
  </si>
  <si>
    <t>HAL SISK GUNER</t>
  </si>
  <si>
    <t>ELISE GARCIN</t>
  </si>
  <si>
    <t>G15</t>
  </si>
  <si>
    <t>JOERG MOESSNANG</t>
  </si>
  <si>
    <t>8MON3</t>
  </si>
  <si>
    <t>CARRON</t>
  </si>
  <si>
    <t>JEAN-LUC LEVEQUE</t>
  </si>
  <si>
    <t>ALBA BOU SERRA</t>
  </si>
  <si>
    <t>MOURRUAU CHARLES LOUIS</t>
  </si>
  <si>
    <t>12D1</t>
  </si>
  <si>
    <t>ESBEN GLAD</t>
  </si>
  <si>
    <t>CLAUDIO VETTI</t>
  </si>
  <si>
    <t>WILLIAM BOREL</t>
  </si>
  <si>
    <t>JEAN-MARC MALDONADO</t>
  </si>
  <si>
    <t>F18</t>
  </si>
  <si>
    <t>IRENE VIII</t>
  </si>
  <si>
    <t>FRÉDÉRIQUE BRULE</t>
  </si>
  <si>
    <t>8F16</t>
  </si>
  <si>
    <t>RAINBOW</t>
  </si>
  <si>
    <t>JEAN-PIERRE COULET</t>
  </si>
  <si>
    <t>PATRICK TEYSSIER</t>
  </si>
  <si>
    <t>1923</t>
  </si>
  <si>
    <t>1864Y</t>
  </si>
  <si>
    <t>FLUVIO PARODI</t>
  </si>
  <si>
    <t>7.00</t>
  </si>
  <si>
    <t>WIK</t>
  </si>
  <si>
    <t>WIKI 1920</t>
  </si>
  <si>
    <t>Monaco Classic week 2025</t>
  </si>
  <si>
    <t>Carlo FALCONE</t>
  </si>
  <si>
    <t>  K 4</t>
  </si>
  <si>
    <t>CAMBRIA</t>
  </si>
  <si>
    <t>Chris BARKHAM</t>
  </si>
  <si>
    <t>  A 17</t>
  </si>
  <si>
    <t>Colin BOLAND</t>
  </si>
  <si>
    <t>Xavier REYDELLET</t>
  </si>
  <si>
    <t>  GER 1890</t>
  </si>
  <si>
    <t>Gkarik GKAMPRIELIAN</t>
  </si>
  <si>
    <t>  MLT 4496</t>
  </si>
  <si>
    <t>  A3 MON</t>
  </si>
  <si>
    <t>ARGYYNNE III</t>
  </si>
  <si>
    <t>Jean POISSONNIER</t>
  </si>
  <si>
    <t>  GBR 2080L</t>
  </si>
  <si>
    <t>Timothy WILSON</t>
  </si>
  <si>
    <t>  ITA 5534</t>
  </si>
  <si>
    <t>CADAMA</t>
  </si>
  <si>
    <t>Marino NIGRO</t>
  </si>
  <si>
    <t>  F 4869</t>
  </si>
  <si>
    <t>MARIA GIOVANNA</t>
  </si>
  <si>
    <t>  ITA 4540</t>
  </si>
  <si>
    <t>Luigi ROLANDI</t>
  </si>
  <si>
    <t>  ITA 4539</t>
  </si>
  <si>
    <t>Michele RENNA</t>
  </si>
  <si>
    <t>  GER 238</t>
  </si>
  <si>
    <t>  FRA 4073</t>
  </si>
  <si>
    <t>CHIN BLU III</t>
  </si>
  <si>
    <t>Jean Laurent LEPEU</t>
  </si>
  <si>
    <t>  GBR 617</t>
  </si>
  <si>
    <t>Nicholas HILL</t>
  </si>
  <si>
    <t>  ITA 1682</t>
  </si>
  <si>
    <t>Nicola BOCCI</t>
  </si>
  <si>
    <t>  7172</t>
  </si>
  <si>
    <t>SPHINX</t>
  </si>
  <si>
    <t>Juan TAMENNE</t>
  </si>
  <si>
    <t>  K 1898</t>
  </si>
  <si>
    <t>Sir Richard MATTHEWS</t>
  </si>
  <si>
    <t>  NY 11</t>
  </si>
  <si>
    <t>  NY 6</t>
  </si>
  <si>
    <t>Aladin MONTEL</t>
  </si>
  <si>
    <t>  NY 49</t>
  </si>
  <si>
    <t>Tim GOODBODY</t>
  </si>
  <si>
    <t>  . 557</t>
  </si>
  <si>
    <t>  NY 48</t>
  </si>
  <si>
    <t>Stefano WESTERMANN</t>
  </si>
  <si>
    <t>  P 14</t>
  </si>
  <si>
    <t>  P 13</t>
  </si>
  <si>
    <t>  P 7</t>
  </si>
  <si>
    <t>Victor MIGRAINE</t>
  </si>
  <si>
    <t>  P 5</t>
  </si>
  <si>
    <t>  NY 50</t>
  </si>
  <si>
    <t>MARILEE</t>
  </si>
  <si>
    <t>  4 4</t>
  </si>
  <si>
    <t>Matt CAIGER</t>
  </si>
  <si>
    <t>EC</t>
  </si>
  <si>
    <t>  1</t>
  </si>
  <si>
    <t>  F 7C</t>
  </si>
  <si>
    <t>  N NA</t>
  </si>
  <si>
    <t>  858</t>
  </si>
  <si>
    <t>  125</t>
  </si>
  <si>
    <t>Alexis BORDESSOULE</t>
  </si>
  <si>
    <t>  Q 5</t>
  </si>
  <si>
    <t>Mauro PIANI</t>
  </si>
  <si>
    <t>  115 115</t>
  </si>
  <si>
    <t>  13</t>
  </si>
  <si>
    <t>VARUNA</t>
  </si>
  <si>
    <t>Jens KELLINGHUSEN</t>
  </si>
  <si>
    <t>  NED 50</t>
  </si>
  <si>
    <t>Harold GODDIJN</t>
  </si>
  <si>
    <t>  Q 16</t>
  </si>
  <si>
    <t>Patricio de BARROS</t>
  </si>
  <si>
    <t>  US 11</t>
  </si>
  <si>
    <t>  A 10</t>
  </si>
  <si>
    <t>RECLUTA</t>
  </si>
  <si>
    <t>German Francisco FRERS</t>
  </si>
  <si>
    <t>  USA 62</t>
  </si>
  <si>
    <t>  A 24</t>
  </si>
  <si>
    <t>WHITE WINGS</t>
  </si>
  <si>
    <t>Michael SPARKS</t>
  </si>
  <si>
    <t>  GER 15</t>
  </si>
  <si>
    <t>Joerg MOESSNANG</t>
  </si>
  <si>
    <t>  GBR K22</t>
  </si>
  <si>
    <t>FULMAR</t>
  </si>
  <si>
    <t>David SMITH</t>
  </si>
  <si>
    <t>  DEN 1</t>
  </si>
  <si>
    <t>Robert Henry de HAER</t>
  </si>
  <si>
    <t>  F 13</t>
  </si>
  <si>
    <t>SVANEVIT</t>
  </si>
  <si>
    <t>Guillaume WATTINNE</t>
  </si>
  <si>
    <t>  GGY 000</t>
  </si>
  <si>
    <t>MADRIGAL</t>
  </si>
  <si>
    <t>Paul DEETH</t>
  </si>
  <si>
    <t>  F 90</t>
  </si>
  <si>
    <t>  R 41</t>
  </si>
  <si>
    <t>Stefania DIDONE</t>
  </si>
  <si>
    <t>  ARG 709</t>
  </si>
  <si>
    <t>  FRA 6065</t>
  </si>
  <si>
    <t>  I 7077</t>
  </si>
  <si>
    <t>  K 4702</t>
  </si>
  <si>
    <t>OJALA</t>
  </si>
  <si>
    <t>  ITA 7636</t>
  </si>
  <si>
    <t>VALIANT</t>
  </si>
  <si>
    <t>Charlotte ROUSSELOT</t>
  </si>
  <si>
    <t>T</t>
  </si>
  <si>
    <t>R1</t>
  </si>
  <si>
    <t>R2</t>
  </si>
  <si>
    <t>R3</t>
  </si>
  <si>
    <t>R4</t>
  </si>
  <si>
    <t>4.0</t>
  </si>
  <si>
    <t>3.0</t>
  </si>
  <si>
    <t>(1.0)</t>
  </si>
  <si>
    <t>1.0</t>
  </si>
  <si>
    <t>14.0</t>
  </si>
  <si>
    <t>6.0</t>
  </si>
  <si>
    <t>2.0</t>
  </si>
  <si>
    <t>12.0</t>
  </si>
  <si>
    <t>8.0</t>
  </si>
  <si>
    <t>(4.0)</t>
  </si>
  <si>
    <t>10.0</t>
  </si>
  <si>
    <t>32.0</t>
  </si>
  <si>
    <t>24.0</t>
  </si>
  <si>
    <t>9.0</t>
  </si>
  <si>
    <t>(3.0)</t>
  </si>
  <si>
    <t>11.0</t>
  </si>
  <si>
    <t>16.0</t>
  </si>
  <si>
    <t>(5.0)</t>
  </si>
  <si>
    <t>7.0</t>
  </si>
  <si>
    <t>13.0</t>
  </si>
  <si>
    <t>20.0</t>
  </si>
  <si>
    <t>(9.0)</t>
  </si>
  <si>
    <t>17.0</t>
  </si>
  <si>
    <t>5.0</t>
  </si>
  <si>
    <t>(7.0)</t>
  </si>
  <si>
    <t>25.0</t>
  </si>
  <si>
    <t>18.0</t>
  </si>
  <si>
    <t>36.0</t>
  </si>
  <si>
    <t>27.0</t>
  </si>
  <si>
    <t>15.0</t>
  </si>
  <si>
    <t>(8.0)</t>
  </si>
  <si>
    <t>22.0</t>
  </si>
  <si>
    <t>(11.0)</t>
  </si>
  <si>
    <t>21.0</t>
  </si>
  <si>
    <t>(6.0)</t>
  </si>
  <si>
    <t>34.0</t>
  </si>
  <si>
    <t>31.0</t>
  </si>
  <si>
    <t>23.0</t>
  </si>
  <si>
    <t>37.0</t>
  </si>
  <si>
    <t>35.0</t>
  </si>
  <si>
    <t>(10.0)</t>
  </si>
  <si>
    <t>41.0</t>
  </si>
  <si>
    <t>30.0</t>
  </si>
  <si>
    <t>19.0</t>
  </si>
  <si>
    <t>28.0</t>
  </si>
  <si>
    <t>39.0</t>
  </si>
  <si>
    <t>(15.0)</t>
  </si>
  <si>
    <t>26.0</t>
  </si>
  <si>
    <t>(13.0)</t>
  </si>
  <si>
    <t>45.0</t>
  </si>
  <si>
    <t>33.0</t>
  </si>
  <si>
    <t>(12.0)</t>
  </si>
  <si>
    <t>53.0</t>
  </si>
  <si>
    <t>(14.0)</t>
  </si>
  <si>
    <t>54.0</t>
  </si>
  <si>
    <t>(2.0)</t>
  </si>
  <si>
    <t>  464</t>
  </si>
  <si>
    <t>Régates Royales 2025</t>
  </si>
  <si>
    <t>K4</t>
  </si>
  <si>
    <t>CHRIS Barkham</t>
  </si>
  <si>
    <t>4,00</t>
  </si>
  <si>
    <t>/STEVE Mclaren</t>
  </si>
  <si>
    <t>5,00</t>
  </si>
  <si>
    <t>CAG28</t>
  </si>
  <si>
    <t>FOSSE Fortuin</t>
  </si>
  <si>
    <t>11,00</t>
  </si>
  <si>
    <t>CAG48</t>
  </si>
  <si>
    <t>14,00</t>
  </si>
  <si>
    <t>TIM Hartnoll</t>
  </si>
  <si>
    <t>TOMMASO/CRISI Crisi</t>
  </si>
  <si>
    <t>18,00</t>
  </si>
  <si>
    <t>KARL/EBNER Ebner</t>
  </si>
  <si>
    <t>21,00</t>
  </si>
  <si>
    <t>TOURET Emmanuel</t>
  </si>
  <si>
    <t>24,00</t>
  </si>
  <si>
    <t>NSC</t>
  </si>
  <si>
    <t>CAG52</t>
  </si>
  <si>
    <t>CROCE DEL SUD</t>
  </si>
  <si>
    <t>MAURO Montefusco</t>
  </si>
  <si>
    <t>30,00</t>
  </si>
  <si>
    <t>RET</t>
  </si>
  <si>
    <t>CAG53</t>
  </si>
  <si>
    <t>33,00</t>
  </si>
  <si>
    <t>SCPc</t>
  </si>
  <si>
    <t>GIBERT Patrick</t>
  </si>
  <si>
    <t>BC</t>
  </si>
  <si>
    <t>3,00</t>
  </si>
  <si>
    <t>9,00</t>
  </si>
  <si>
    <t>CAG54</t>
  </si>
  <si>
    <t>VECCIA Alejandro</t>
  </si>
  <si>
    <t>10,00</t>
  </si>
  <si>
    <t>57</t>
  </si>
  <si>
    <t>Hitchins</t>
  </si>
  <si>
    <t>13,00</t>
  </si>
  <si>
    <t>LUIS Figueiredo</t>
  </si>
  <si>
    <t>17,00</t>
  </si>
  <si>
    <t>TIMOTHY Wilson</t>
  </si>
  <si>
    <t>GELLER-SCHENKER Andrea</t>
  </si>
  <si>
    <t>25,00</t>
  </si>
  <si>
    <t>ALADIN Agosto montel</t>
  </si>
  <si>
    <t>BR</t>
  </si>
  <si>
    <t>GONZALO Botin</t>
  </si>
  <si>
    <t>7,00</t>
  </si>
  <si>
    <t>INIGO Strez</t>
  </si>
  <si>
    <t>D1-2</t>
  </si>
  <si>
    <t>12,00</t>
  </si>
  <si>
    <t>CARLO Falcone</t>
  </si>
  <si>
    <t>SUMURUN</t>
  </si>
  <si>
    <t>DREAU Jean pierre</t>
  </si>
  <si>
    <t>DALMASSO Pietro</t>
  </si>
  <si>
    <t>16,00</t>
  </si>
  <si>
    <t>GE6940DX</t>
  </si>
  <si>
    <t>FORBAN V</t>
  </si>
  <si>
    <t>DEBBIE White</t>
  </si>
  <si>
    <t>FRA53278</t>
  </si>
  <si>
    <t>ARAMIS</t>
  </si>
  <si>
    <t>WELTER Christian</t>
  </si>
  <si>
    <t>22,00</t>
  </si>
  <si>
    <t>8,00</t>
  </si>
  <si>
    <t>557</t>
  </si>
  <si>
    <t>DESPRES Fabien</t>
  </si>
  <si>
    <t>NY50</t>
  </si>
  <si>
    <t>23,00</t>
  </si>
  <si>
    <t>27,00</t>
  </si>
  <si>
    <t>VARUNA VII</t>
  </si>
  <si>
    <t>LUIGI Guarnaccia</t>
  </si>
  <si>
    <t>TARQUIN Place</t>
  </si>
  <si>
    <t>Q5</t>
  </si>
  <si>
    <t>MAURO Pelaschier</t>
  </si>
  <si>
    <t>SCHMIDT WENDY</t>
  </si>
  <si>
    <t>20,00</t>
  </si>
  <si>
    <t>Mazzarella</t>
  </si>
  <si>
    <t>77-1</t>
  </si>
  <si>
    <t>CHARLES Dunstone</t>
  </si>
  <si>
    <t>MOURRUAU Charles-louis</t>
  </si>
  <si>
    <t>28,00</t>
  </si>
  <si>
    <t>SKYLARK OF 1937</t>
  </si>
  <si>
    <t>CHRIS Bake</t>
  </si>
  <si>
    <t>31,00</t>
  </si>
  <si>
    <t>MARCUS/KEMP Kemp</t>
  </si>
  <si>
    <t>34,00</t>
  </si>
  <si>
    <t>37,00</t>
  </si>
  <si>
    <t>GRIFF Rhys jones</t>
  </si>
  <si>
    <t>40,00</t>
  </si>
  <si>
    <t>41,00</t>
  </si>
  <si>
    <t>42,00</t>
  </si>
  <si>
    <t>SY THEA</t>
  </si>
  <si>
    <t>JAN Andersen</t>
  </si>
  <si>
    <t>44,00</t>
  </si>
  <si>
    <t>A10</t>
  </si>
  <si>
    <t>GERMAN MATHIAS Frers</t>
  </si>
  <si>
    <t>52,00</t>
  </si>
  <si>
    <t>DSQj</t>
  </si>
  <si>
    <t>ALEXANDER Falk</t>
  </si>
  <si>
    <t>53,00</t>
  </si>
  <si>
    <t>BRAND Tobias</t>
  </si>
  <si>
    <t>6,00</t>
  </si>
  <si>
    <t>SOMMARIVA Gianni</t>
  </si>
  <si>
    <t>7,50</t>
  </si>
  <si>
    <t>RDG</t>
  </si>
  <si>
    <t>DE BROC Bertrand</t>
  </si>
  <si>
    <t>PAUL Deeth</t>
  </si>
  <si>
    <t>K22</t>
  </si>
  <si>
    <t>DAVID Smith</t>
  </si>
  <si>
    <t>HANS Albrecht</t>
  </si>
  <si>
    <t>19,00</t>
  </si>
  <si>
    <t>E17</t>
  </si>
  <si>
    <t>OSBORNE</t>
  </si>
  <si>
    <t>FERRUZZI Massililiano</t>
  </si>
  <si>
    <t>RAFAEL Pereira aragon</t>
  </si>
  <si>
    <t>FROVA Michele</t>
  </si>
  <si>
    <t>I5739</t>
  </si>
  <si>
    <t>ORNELLA</t>
  </si>
  <si>
    <t>DESTREMAU Hugues</t>
  </si>
  <si>
    <t>NED306</t>
  </si>
  <si>
    <t>KATARINA</t>
  </si>
  <si>
    <t>PICHELIN Nicolas</t>
  </si>
  <si>
    <t>15,00</t>
  </si>
  <si>
    <t>KZ7</t>
  </si>
  <si>
    <t>KIWI MAGIC</t>
  </si>
  <si>
    <t>MARIANNE Petersen</t>
  </si>
  <si>
    <t>12mJI</t>
  </si>
  <si>
    <t>KZ5</t>
  </si>
  <si>
    <t>TIZIANO Nava</t>
  </si>
  <si>
    <t>STEYAERT Gil</t>
  </si>
  <si>
    <t>FRANCE 1</t>
  </si>
  <si>
    <t>FR7</t>
  </si>
  <si>
    <t>JUAN-CARLOS EGUEGARAY</t>
  </si>
  <si>
    <t>KLEIN/HANNS-GEORG</t>
  </si>
  <si>
    <t>Voiles de Saint-Tropez 2025</t>
  </si>
  <si>
    <t>FRANCESCO FOPPIANO</t>
  </si>
  <si>
    <t>SONNY50</t>
  </si>
  <si>
    <t>SONNY A26</t>
  </si>
  <si>
    <t>CLASSEMENT - CIM CLASSIC YACHT TROPHY - 2025</t>
  </si>
  <si>
    <t>29 classés</t>
  </si>
  <si>
    <t>59 classés</t>
  </si>
  <si>
    <t>63 classés</t>
  </si>
  <si>
    <t>14 classés</t>
  </si>
  <si>
    <t>9 éligibles</t>
  </si>
  <si>
    <t>12 éligibles</t>
  </si>
  <si>
    <t>17 éligibles</t>
  </si>
  <si>
    <t>10 éligibles</t>
  </si>
  <si>
    <t>7 éligibles</t>
  </si>
  <si>
    <t>TOTAL: 185 classés - 55 éligibles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</si>
</sst>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3" x14ac:knownFonts="1">
    <font>
      <sz val="10"/>
      <name val="Arial"/>
    </font>
    <font>
      <sz val="11"/>
      <color theme="1"/>
      <name val="Calibri"/>
      <family val="2"/>
      <scheme val="minor"/>
    </font>
    <font>
      <sz val="10"/>
      <name val="Arial"/>
      <family val="2"/>
    </font>
    <font>
      <b/>
      <sz val="10"/>
      <name val="Arial"/>
      <family val="2"/>
    </font>
    <font>
      <b/>
      <sz val="12"/>
      <name val="Arial"/>
      <family val="2"/>
    </font>
    <font>
      <sz val="8"/>
      <name val="Arial"/>
      <family val="2"/>
    </font>
    <font>
      <b/>
      <u/>
      <sz val="12"/>
      <name val="Arial"/>
      <family val="2"/>
    </font>
    <font>
      <b/>
      <sz val="13.5"/>
      <color indexed="12"/>
      <name val="Arial"/>
      <family val="2"/>
    </font>
    <font>
      <b/>
      <sz val="8"/>
      <name val="Arial"/>
      <family val="2"/>
    </font>
    <font>
      <sz val="8"/>
      <name val="Arial"/>
      <family val="2"/>
    </font>
    <font>
      <u/>
      <sz val="10"/>
      <color indexed="12"/>
      <name val="Arial"/>
      <family val="2"/>
    </font>
    <font>
      <b/>
      <sz val="8"/>
      <name val="Arial"/>
      <family val="2"/>
    </font>
    <font>
      <sz val="10"/>
      <name val="Arial"/>
      <family val="2"/>
    </font>
    <font>
      <sz val="6"/>
      <name val="Arial"/>
      <family val="2"/>
    </font>
    <font>
      <b/>
      <sz val="6"/>
      <name val="Arial"/>
      <family val="2"/>
    </font>
    <font>
      <sz val="12"/>
      <name val="Arial"/>
      <family val="2"/>
    </font>
    <font>
      <b/>
      <u/>
      <sz val="20"/>
      <name val="Arial"/>
      <family val="2"/>
    </font>
    <font>
      <b/>
      <sz val="20"/>
      <name val="Arial"/>
      <family val="2"/>
    </font>
    <font>
      <b/>
      <sz val="10"/>
      <name val="Arial"/>
      <family val="2"/>
    </font>
    <font>
      <sz val="10"/>
      <name val="Arial"/>
      <family val="2"/>
    </font>
    <font>
      <b/>
      <sz val="13.5"/>
      <name val="Arial"/>
      <family val="2"/>
    </font>
    <font>
      <sz val="10"/>
      <name val="Arial"/>
      <family val="2"/>
    </font>
    <font>
      <b/>
      <sz val="9"/>
      <name val="Arial"/>
      <family val="2"/>
    </font>
    <font>
      <i/>
      <sz val="9"/>
      <name val="Arial"/>
      <family val="2"/>
    </font>
    <font>
      <sz val="9"/>
      <name val="Arial"/>
      <family val="2"/>
    </font>
    <font>
      <i/>
      <sz val="8"/>
      <name val="Arial"/>
      <family val="2"/>
    </font>
    <font>
      <b/>
      <sz val="8"/>
      <name val="Open Sans"/>
      <family val="2"/>
    </font>
    <font>
      <sz val="11"/>
      <name val="Calibri"/>
      <family val="2"/>
      <scheme val="minor"/>
    </font>
    <font>
      <sz val="7"/>
      <name val="Open Sans"/>
      <family val="2"/>
    </font>
    <font>
      <b/>
      <sz val="8"/>
      <color rgb="FFFFFFFF"/>
      <name val="Arial"/>
      <family val="2"/>
    </font>
    <font>
      <sz val="8"/>
      <color rgb="FF3F3F3F"/>
      <name val="Arial"/>
      <family val="2"/>
    </font>
    <font>
      <b/>
      <sz val="10"/>
      <color indexed="9"/>
      <name val="Calibri"/>
      <family val="2"/>
    </font>
    <font>
      <sz val="10"/>
      <name val="Calibri"/>
      <family val="2"/>
    </font>
    <font>
      <b/>
      <sz val="10"/>
      <name val="Calibri"/>
      <family val="2"/>
    </font>
    <font>
      <b/>
      <sz val="8"/>
      <color indexed="18"/>
      <name val="Arial"/>
      <family val="2"/>
    </font>
    <font>
      <b/>
      <sz val="7"/>
      <color indexed="9"/>
      <name val="Arial"/>
      <family val="2"/>
    </font>
    <font>
      <b/>
      <sz val="8"/>
      <color indexed="8"/>
      <name val="Arial"/>
      <family val="2"/>
    </font>
    <font>
      <b/>
      <sz val="7"/>
      <color indexed="12"/>
      <name val="Arial"/>
      <family val="2"/>
    </font>
    <font>
      <i/>
      <sz val="10"/>
      <color theme="1"/>
      <name val="Arial"/>
      <family val="2"/>
    </font>
    <font>
      <sz val="10"/>
      <color rgb="FFFF0000"/>
      <name val="Arial"/>
      <family val="2"/>
    </font>
    <font>
      <sz val="8"/>
      <name val="Arial"/>
      <family val="2"/>
    </font>
    <font>
      <sz val="10"/>
      <color rgb="FFC00000"/>
      <name val="Arial"/>
      <family val="2"/>
    </font>
    <font>
      <b/>
      <sz val="7"/>
      <name val="Arial"/>
      <family val="2"/>
    </font>
  </fonts>
  <fills count="18">
    <fill>
      <patternFill patternType="none"/>
    </fill>
    <fill>
      <patternFill patternType="gray125"/>
    </fill>
    <fill>
      <patternFill patternType="solid">
        <fgColor indexed="43"/>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rgb="FFE8E8E8"/>
        <bgColor indexed="64"/>
      </patternFill>
    </fill>
    <fill>
      <patternFill patternType="solid">
        <fgColor rgb="FF00427C"/>
        <bgColor indexed="64"/>
      </patternFill>
    </fill>
    <fill>
      <patternFill patternType="solid">
        <fgColor indexed="56"/>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indexed="54"/>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FFFF99"/>
        <bgColor indexed="64"/>
      </patternFill>
    </fill>
    <fill>
      <patternFill patternType="solid">
        <fgColor rgb="FFFFCCCC"/>
        <bgColor indexed="64"/>
      </patternFill>
    </fill>
    <fill>
      <patternFill patternType="solid">
        <fgColor theme="9" tint="0.39997558519241921"/>
        <bgColor indexed="64"/>
      </patternFill>
    </fill>
  </fills>
  <borders count="4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s>
  <cellStyleXfs count="3">
    <xf numFmtId="0" fontId="0" fillId="0" borderId="0"/>
    <xf numFmtId="0" fontId="10" fillId="0" borderId="0" applyNumberFormat="0" applyFill="0" applyBorder="0" applyAlignment="0" applyProtection="0">
      <alignment vertical="top"/>
      <protection locked="0"/>
    </xf>
    <xf numFmtId="0" fontId="1" fillId="0" borderId="0"/>
  </cellStyleXfs>
  <cellXfs count="378">
    <xf numFmtId="0" fontId="0" fillId="0" borderId="0" xfId="0"/>
    <xf numFmtId="0" fontId="0" fillId="0" borderId="0" xfId="0"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0" xfId="0" applyAlignment="1">
      <alignment vertical="center"/>
    </xf>
    <xf numFmtId="0" fontId="8" fillId="0" borderId="7" xfId="0" applyFont="1" applyBorder="1" applyAlignment="1">
      <alignment horizontal="center" vertical="center" wrapText="1"/>
    </xf>
    <xf numFmtId="0" fontId="8" fillId="0" borderId="7" xfId="0" applyFont="1" applyBorder="1" applyAlignment="1">
      <alignment horizontal="left" vertical="center" wrapText="1"/>
    </xf>
    <xf numFmtId="0" fontId="9" fillId="0" borderId="7" xfId="0" applyFont="1" applyBorder="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center"/>
    </xf>
    <xf numFmtId="0" fontId="9" fillId="0" borderId="7" xfId="0" applyFont="1" applyBorder="1" applyAlignment="1">
      <alignment horizontal="center" vertical="top" wrapText="1"/>
    </xf>
    <xf numFmtId="0" fontId="2" fillId="0" borderId="0" xfId="0" applyFont="1"/>
    <xf numFmtId="0" fontId="11" fillId="0" borderId="4" xfId="0" applyFont="1" applyBorder="1" applyAlignment="1">
      <alignment horizontal="center" vertical="center" textRotation="90" wrapText="1"/>
    </xf>
    <xf numFmtId="0" fontId="14" fillId="0" borderId="7" xfId="0" applyFont="1" applyBorder="1" applyAlignment="1">
      <alignment horizontal="center" vertical="center" textRotation="90" wrapText="1"/>
    </xf>
    <xf numFmtId="0" fontId="7" fillId="0" borderId="0" xfId="0" applyFont="1" applyAlignment="1">
      <alignment horizontal="left" vertical="center"/>
    </xf>
    <xf numFmtId="0" fontId="8" fillId="2" borderId="7" xfId="0" applyFont="1" applyFill="1" applyBorder="1" applyAlignment="1">
      <alignment horizontal="center" vertical="center" wrapText="1"/>
    </xf>
    <xf numFmtId="0" fontId="6" fillId="0" borderId="0" xfId="0" applyFont="1" applyAlignment="1">
      <alignment horizontal="left" vertical="center"/>
    </xf>
    <xf numFmtId="0" fontId="15" fillId="0" borderId="0" xfId="0" applyFont="1" applyAlignment="1">
      <alignment horizontal="center" vertical="center"/>
    </xf>
    <xf numFmtId="0" fontId="16" fillId="0" borderId="0" xfId="0" applyFont="1" applyAlignment="1">
      <alignment horizontal="left" vertical="center"/>
    </xf>
    <xf numFmtId="0" fontId="4" fillId="2" borderId="7" xfId="0" applyFont="1" applyFill="1" applyBorder="1" applyAlignment="1">
      <alignment horizontal="left" vertical="center" wrapText="1"/>
    </xf>
    <xf numFmtId="0" fontId="15" fillId="0" borderId="0" xfId="0" applyFont="1"/>
    <xf numFmtId="0" fontId="4" fillId="0" borderId="7" xfId="0" applyFont="1" applyBorder="1" applyAlignment="1">
      <alignment horizontal="left" vertical="center" wrapText="1"/>
    </xf>
    <xf numFmtId="0" fontId="3" fillId="0" borderId="7" xfId="0" applyFont="1" applyBorder="1" applyAlignment="1">
      <alignment horizontal="left" vertical="center" wrapText="1"/>
    </xf>
    <xf numFmtId="0" fontId="12" fillId="0" borderId="0" xfId="0" applyFont="1"/>
    <xf numFmtId="0" fontId="0" fillId="0" borderId="0" xfId="0" applyAlignment="1">
      <alignment horizontal="center"/>
    </xf>
    <xf numFmtId="0" fontId="14" fillId="0" borderId="27" xfId="0" applyFont="1" applyBorder="1" applyAlignment="1">
      <alignment horizontal="center" vertical="center" textRotation="90" wrapText="1"/>
    </xf>
    <xf numFmtId="0" fontId="14" fillId="0" borderId="2" xfId="0" applyFont="1" applyBorder="1" applyAlignment="1">
      <alignment horizontal="center" vertical="center" textRotation="90" wrapText="1"/>
    </xf>
    <xf numFmtId="0" fontId="14" fillId="0" borderId="4" xfId="0" applyFont="1" applyBorder="1" applyAlignment="1">
      <alignment horizontal="center" vertical="center" textRotation="90" wrapText="1"/>
    </xf>
    <xf numFmtId="0" fontId="14" fillId="0" borderId="3" xfId="0" applyFont="1" applyBorder="1" applyAlignment="1">
      <alignment horizontal="center" vertical="center" textRotation="90" wrapText="1"/>
    </xf>
    <xf numFmtId="0" fontId="3" fillId="0" borderId="0" xfId="0" applyFont="1"/>
    <xf numFmtId="0" fontId="12" fillId="0" borderId="0" xfId="0" applyFont="1" applyAlignment="1">
      <alignment horizontal="center"/>
    </xf>
    <xf numFmtId="0" fontId="18" fillId="0" borderId="0" xfId="0" applyFont="1" applyAlignment="1">
      <alignment vertical="center"/>
    </xf>
    <xf numFmtId="0" fontId="11" fillId="0" borderId="27" xfId="0" applyFont="1" applyBorder="1" applyAlignment="1">
      <alignment horizontal="center" vertical="center" wrapText="1"/>
    </xf>
    <xf numFmtId="0" fontId="11" fillId="0" borderId="7" xfId="0" applyFont="1" applyBorder="1" applyAlignment="1">
      <alignment horizontal="center" vertical="center" wrapText="1"/>
    </xf>
    <xf numFmtId="0" fontId="19" fillId="0" borderId="0" xfId="0" applyFont="1" applyAlignment="1">
      <alignment vertical="center"/>
    </xf>
    <xf numFmtId="0" fontId="13" fillId="0" borderId="0" xfId="0" applyFont="1" applyAlignment="1">
      <alignment horizontal="center"/>
    </xf>
    <xf numFmtId="0" fontId="3" fillId="0" borderId="7" xfId="0" applyFont="1" applyBorder="1" applyAlignment="1">
      <alignment horizontal="center" wrapText="1"/>
    </xf>
    <xf numFmtId="0" fontId="12" fillId="0" borderId="7" xfId="0" applyFont="1" applyBorder="1"/>
    <xf numFmtId="0" fontId="3" fillId="0" borderId="7" xfId="0" applyFont="1" applyBorder="1" applyAlignment="1">
      <alignment wrapText="1"/>
    </xf>
    <xf numFmtId="0" fontId="12" fillId="0" borderId="7" xfId="0" applyFont="1" applyBorder="1" applyAlignment="1">
      <alignment horizontal="center" wrapText="1"/>
    </xf>
    <xf numFmtId="0" fontId="18" fillId="0" borderId="0" xfId="0" applyFont="1" applyAlignment="1">
      <alignment horizontal="center" vertical="center"/>
    </xf>
    <xf numFmtId="0" fontId="19" fillId="0" borderId="0" xfId="0" applyFont="1"/>
    <xf numFmtId="0" fontId="11" fillId="0" borderId="3" xfId="0" applyFont="1" applyBorder="1" applyAlignment="1">
      <alignment horizontal="left" vertical="center" wrapText="1"/>
    </xf>
    <xf numFmtId="0" fontId="11" fillId="0" borderId="27" xfId="0" applyFont="1" applyBorder="1" applyAlignment="1">
      <alignment horizontal="center" vertical="center" textRotation="90" wrapText="1"/>
    </xf>
    <xf numFmtId="0" fontId="11"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13" fillId="0" borderId="30" xfId="0" applyFont="1" applyBorder="1" applyAlignment="1">
      <alignment horizontal="center" vertical="center"/>
    </xf>
    <xf numFmtId="0" fontId="19" fillId="0" borderId="0" xfId="0" applyFont="1" applyAlignment="1">
      <alignment horizontal="center" vertical="center"/>
    </xf>
    <xf numFmtId="0" fontId="19" fillId="0" borderId="0" xfId="0" applyFont="1" applyAlignment="1">
      <alignment horizontal="left" vertical="center"/>
    </xf>
    <xf numFmtId="0" fontId="3" fillId="0" borderId="7" xfId="0" applyFont="1" applyBorder="1"/>
    <xf numFmtId="0" fontId="2" fillId="0" borderId="0" xfId="0" applyFont="1" applyAlignment="1">
      <alignment vertical="center"/>
    </xf>
    <xf numFmtId="0" fontId="20" fillId="0" borderId="2" xfId="0" applyFont="1" applyBorder="1" applyAlignment="1">
      <alignment horizontal="left" vertical="center"/>
    </xf>
    <xf numFmtId="0" fontId="21" fillId="0" borderId="3" xfId="0" applyFont="1" applyBorder="1" applyAlignment="1">
      <alignment horizontal="center" vertical="center"/>
    </xf>
    <xf numFmtId="0" fontId="21" fillId="0" borderId="3" xfId="0" applyFont="1" applyBorder="1" applyAlignment="1">
      <alignment vertical="center"/>
    </xf>
    <xf numFmtId="0" fontId="21" fillId="0" borderId="3" xfId="0" applyFont="1" applyBorder="1" applyAlignment="1">
      <alignment horizontal="left" vertical="center"/>
    </xf>
    <xf numFmtId="0" fontId="18" fillId="0" borderId="3" xfId="0" applyFont="1" applyBorder="1" applyAlignment="1">
      <alignment horizontal="center" vertical="center"/>
    </xf>
    <xf numFmtId="0" fontId="19" fillId="0" borderId="3" xfId="0" applyFont="1" applyBorder="1"/>
    <xf numFmtId="0" fontId="13" fillId="0" borderId="3" xfId="0" applyFont="1" applyBorder="1" applyAlignment="1">
      <alignment horizontal="center"/>
    </xf>
    <xf numFmtId="0" fontId="20" fillId="0" borderId="29" xfId="0" applyFont="1" applyBorder="1" applyAlignment="1">
      <alignment horizontal="left" vertical="center"/>
    </xf>
    <xf numFmtId="0" fontId="21"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left" vertical="center"/>
    </xf>
    <xf numFmtId="0" fontId="18" fillId="0" borderId="0" xfId="0" applyFont="1" applyAlignment="1">
      <alignment horizontal="left" vertical="center"/>
    </xf>
    <xf numFmtId="0" fontId="18" fillId="0" borderId="1" xfId="0" applyFont="1" applyBorder="1" applyAlignment="1">
      <alignment vertical="center"/>
    </xf>
    <xf numFmtId="0" fontId="3" fillId="0" borderId="0" xfId="0" applyFont="1" applyAlignment="1">
      <alignment horizontal="left" vertical="center"/>
    </xf>
    <xf numFmtId="0" fontId="2" fillId="0" borderId="0" xfId="0" applyFont="1" applyAlignment="1">
      <alignment horizontal="center" vertical="center"/>
    </xf>
    <xf numFmtId="0" fontId="8" fillId="0" borderId="31" xfId="0" applyFont="1" applyBorder="1" applyAlignment="1">
      <alignment horizontal="center" vertical="center" wrapText="1"/>
    </xf>
    <xf numFmtId="1" fontId="5" fillId="0" borderId="32" xfId="0" applyNumberFormat="1" applyFont="1" applyBorder="1" applyAlignment="1">
      <alignment horizontal="center" vertical="center"/>
    </xf>
    <xf numFmtId="0" fontId="5" fillId="0" borderId="27" xfId="0" applyFont="1" applyBorder="1" applyAlignment="1">
      <alignment horizontal="center" vertical="center" textRotation="90" wrapText="1"/>
    </xf>
    <xf numFmtId="0" fontId="12" fillId="0" borderId="7" xfId="0" applyFont="1" applyBorder="1" applyAlignment="1">
      <alignment horizontal="center"/>
    </xf>
    <xf numFmtId="0" fontId="12" fillId="0" borderId="0" xfId="0" applyFont="1" applyAlignment="1">
      <alignment vertical="center"/>
    </xf>
    <xf numFmtId="0" fontId="3" fillId="0" borderId="7" xfId="0" applyFont="1" applyBorder="1" applyAlignment="1">
      <alignment horizontal="center" vertical="center" wrapText="1"/>
    </xf>
    <xf numFmtId="0" fontId="3" fillId="0" borderId="27" xfId="0" applyFont="1" applyBorder="1" applyAlignment="1">
      <alignment horizontal="center" vertical="center" wrapText="1"/>
    </xf>
    <xf numFmtId="0" fontId="0" fillId="0" borderId="0" xfId="0" applyAlignment="1">
      <alignment horizontal="left" vertical="center"/>
    </xf>
    <xf numFmtId="0" fontId="2" fillId="0" borderId="3" xfId="0" applyFont="1" applyBorder="1" applyAlignment="1">
      <alignment horizontal="center" vertical="center"/>
    </xf>
    <xf numFmtId="0" fontId="12" fillId="0" borderId="26" xfId="0" applyFont="1" applyBorder="1" applyAlignment="1">
      <alignment horizontal="center"/>
    </xf>
    <xf numFmtId="0" fontId="5" fillId="0" borderId="1" xfId="0" applyFont="1" applyBorder="1" applyAlignment="1">
      <alignment horizontal="left" vertical="center" wrapText="1"/>
    </xf>
    <xf numFmtId="0" fontId="12" fillId="0" borderId="35" xfId="0" applyFont="1" applyBorder="1"/>
    <xf numFmtId="0" fontId="13" fillId="0" borderId="36" xfId="0" applyFont="1" applyBorder="1" applyAlignment="1">
      <alignment horizontal="center" vertical="center"/>
    </xf>
    <xf numFmtId="0" fontId="8" fillId="0" borderId="37" xfId="0" applyFont="1" applyBorder="1" applyAlignment="1">
      <alignment horizontal="center" vertical="center" wrapText="1"/>
    </xf>
    <xf numFmtId="164" fontId="8" fillId="0" borderId="38" xfId="0" applyNumberFormat="1" applyFont="1" applyBorder="1" applyAlignment="1">
      <alignment horizontal="center" vertical="center"/>
    </xf>
    <xf numFmtId="1" fontId="0" fillId="0" borderId="15" xfId="0" applyNumberFormat="1" applyBorder="1" applyAlignment="1">
      <alignment horizontal="center" vertical="center"/>
    </xf>
    <xf numFmtId="1" fontId="0" fillId="0" borderId="20" xfId="0" applyNumberFormat="1" applyBorder="1" applyAlignment="1">
      <alignment horizontal="center" vertical="center"/>
    </xf>
    <xf numFmtId="1" fontId="0" fillId="0" borderId="16" xfId="0" applyNumberFormat="1" applyBorder="1" applyAlignment="1">
      <alignment horizontal="center" vertical="center"/>
    </xf>
    <xf numFmtId="1" fontId="0" fillId="0" borderId="18" xfId="0" applyNumberFormat="1" applyBorder="1" applyAlignment="1">
      <alignment horizontal="center" vertical="center"/>
    </xf>
    <xf numFmtId="1" fontId="0" fillId="0" borderId="21" xfId="0" applyNumberFormat="1" applyBorder="1" applyAlignment="1">
      <alignment horizontal="center" vertical="center"/>
    </xf>
    <xf numFmtId="1" fontId="0" fillId="0" borderId="19" xfId="0" applyNumberFormat="1" applyBorder="1" applyAlignment="1">
      <alignment horizontal="center" vertical="center"/>
    </xf>
    <xf numFmtId="1" fontId="0" fillId="0" borderId="23" xfId="0" applyNumberFormat="1" applyBorder="1" applyAlignment="1">
      <alignment horizontal="center" vertical="center"/>
    </xf>
    <xf numFmtId="0" fontId="3" fillId="3" borderId="7" xfId="0" applyFont="1" applyFill="1" applyBorder="1" applyAlignment="1">
      <alignment horizontal="center" wrapText="1"/>
    </xf>
    <xf numFmtId="0" fontId="12" fillId="3" borderId="7" xfId="0" applyFont="1" applyFill="1" applyBorder="1" applyAlignment="1">
      <alignment horizontal="center" wrapText="1"/>
    </xf>
    <xf numFmtId="0" fontId="12" fillId="3" borderId="7" xfId="0" applyFont="1" applyFill="1" applyBorder="1" applyAlignment="1">
      <alignment horizontal="center"/>
    </xf>
    <xf numFmtId="0" fontId="12" fillId="3" borderId="26" xfId="0" applyFont="1" applyFill="1" applyBorder="1" applyAlignment="1">
      <alignment horizontal="center"/>
    </xf>
    <xf numFmtId="0" fontId="10" fillId="0" borderId="0" xfId="1" applyFill="1" applyAlignment="1" applyProtection="1">
      <alignment horizontal="center" vertical="center"/>
    </xf>
    <xf numFmtId="0" fontId="2" fillId="0" borderId="5" xfId="0" applyFont="1" applyBorder="1" applyAlignment="1">
      <alignment horizontal="left" vertical="center"/>
    </xf>
    <xf numFmtId="0" fontId="2" fillId="0" borderId="2" xfId="0" applyFont="1" applyBorder="1" applyAlignment="1">
      <alignment horizontal="left" vertical="center"/>
    </xf>
    <xf numFmtId="0" fontId="23" fillId="0" borderId="14" xfId="0" applyFont="1" applyBorder="1" applyAlignment="1">
      <alignment horizontal="right" vertical="center"/>
    </xf>
    <xf numFmtId="1" fontId="0" fillId="4" borderId="22" xfId="0" applyNumberFormat="1" applyFill="1" applyBorder="1" applyAlignment="1">
      <alignment horizontal="center" vertical="center"/>
    </xf>
    <xf numFmtId="1" fontId="0" fillId="5" borderId="15" xfId="0" applyNumberFormat="1" applyFill="1" applyBorder="1" applyAlignment="1">
      <alignment horizontal="center" vertical="center"/>
    </xf>
    <xf numFmtId="1" fontId="0" fillId="5" borderId="18" xfId="0" applyNumberFormat="1" applyFill="1" applyBorder="1" applyAlignment="1">
      <alignment horizontal="center" vertical="center"/>
    </xf>
    <xf numFmtId="0" fontId="5" fillId="0" borderId="3" xfId="0" applyFont="1" applyBorder="1" applyAlignment="1">
      <alignment horizontal="center"/>
    </xf>
    <xf numFmtId="0" fontId="19" fillId="0" borderId="0" xfId="0" applyFont="1" applyAlignment="1">
      <alignment horizontal="center"/>
    </xf>
    <xf numFmtId="0" fontId="5" fillId="0" borderId="0" xfId="0" applyFont="1" applyAlignment="1">
      <alignment horizontal="center"/>
    </xf>
    <xf numFmtId="0" fontId="12" fillId="0" borderId="1" xfId="0" applyFont="1" applyBorder="1" applyAlignment="1">
      <alignment horizontal="center" vertical="center"/>
    </xf>
    <xf numFmtId="0" fontId="2" fillId="0" borderId="0" xfId="0" applyFont="1" applyAlignment="1">
      <alignment horizontal="center"/>
    </xf>
    <xf numFmtId="0" fontId="3" fillId="0" borderId="0" xfId="0" applyFont="1" applyAlignment="1">
      <alignment horizontal="center" vertical="center" wrapText="1"/>
    </xf>
    <xf numFmtId="0" fontId="8" fillId="0" borderId="0" xfId="0" applyFont="1" applyAlignment="1">
      <alignment horizontal="left" vertical="center" wrapText="1"/>
    </xf>
    <xf numFmtId="0" fontId="12" fillId="0" borderId="0" xfId="0" applyFont="1" applyAlignment="1">
      <alignment horizontal="center" wrapText="1"/>
    </xf>
    <xf numFmtId="0" fontId="2" fillId="0" borderId="0" xfId="0" applyFont="1" applyAlignment="1">
      <alignment horizontal="center" wrapText="1"/>
    </xf>
    <xf numFmtId="0" fontId="12" fillId="3" borderId="39" xfId="0" applyFont="1" applyFill="1" applyBorder="1" applyAlignment="1">
      <alignment horizontal="center" wrapText="1"/>
    </xf>
    <xf numFmtId="0" fontId="12" fillId="0" borderId="39" xfId="0" applyFont="1" applyBorder="1" applyAlignment="1">
      <alignment horizontal="center" wrapText="1"/>
    </xf>
    <xf numFmtId="0" fontId="12" fillId="0" borderId="7" xfId="0" applyFont="1" applyBorder="1" applyAlignment="1">
      <alignment horizontal="left" wrapText="1"/>
    </xf>
    <xf numFmtId="0" fontId="0" fillId="0" borderId="0" xfId="0" applyAlignment="1">
      <alignment horizontal="left"/>
    </xf>
    <xf numFmtId="1" fontId="24" fillId="0" borderId="25" xfId="0" applyNumberFormat="1" applyFont="1" applyBorder="1" applyAlignment="1">
      <alignment horizontal="center" vertical="center"/>
    </xf>
    <xf numFmtId="0" fontId="3" fillId="0" borderId="0" xfId="0" applyFont="1" applyAlignment="1">
      <alignment wrapText="1"/>
    </xf>
    <xf numFmtId="0" fontId="18" fillId="0" borderId="6" xfId="0" applyFont="1" applyBorder="1" applyAlignment="1">
      <alignment vertical="center"/>
    </xf>
    <xf numFmtId="0" fontId="12" fillId="3" borderId="7" xfId="0" applyFont="1" applyFill="1" applyBorder="1" applyAlignment="1">
      <alignment horizontal="left" wrapText="1"/>
    </xf>
    <xf numFmtId="0" fontId="2" fillId="0" borderId="26" xfId="0" applyFont="1" applyBorder="1"/>
    <xf numFmtId="164" fontId="5" fillId="0" borderId="35" xfId="0" applyNumberFormat="1" applyFont="1" applyBorder="1" applyAlignment="1">
      <alignment horizontal="center" vertical="center"/>
    </xf>
    <xf numFmtId="164" fontId="22" fillId="0" borderId="35" xfId="0" applyNumberFormat="1" applyFont="1" applyBorder="1" applyAlignment="1">
      <alignment horizontal="center" vertical="center"/>
    </xf>
    <xf numFmtId="1" fontId="5" fillId="0" borderId="35" xfId="0" applyNumberFormat="1" applyFont="1" applyBorder="1" applyAlignment="1">
      <alignment horizontal="center" vertical="center"/>
    </xf>
    <xf numFmtId="0" fontId="13" fillId="0" borderId="5" xfId="0" applyFont="1" applyBorder="1" applyAlignment="1">
      <alignment horizontal="center" vertical="center"/>
    </xf>
    <xf numFmtId="0" fontId="8" fillId="0" borderId="1" xfId="0" applyFont="1" applyBorder="1" applyAlignment="1">
      <alignment horizontal="center" vertical="center" wrapText="1"/>
    </xf>
    <xf numFmtId="164" fontId="8" fillId="0" borderId="6" xfId="0" applyNumberFormat="1" applyFont="1" applyBorder="1" applyAlignment="1">
      <alignment horizontal="center" vertical="center"/>
    </xf>
    <xf numFmtId="1" fontId="25" fillId="0" borderId="33" xfId="0" applyNumberFormat="1" applyFont="1" applyBorder="1" applyAlignment="1">
      <alignment horizontal="center" vertical="center"/>
    </xf>
    <xf numFmtId="1" fontId="25" fillId="0" borderId="32" xfId="0" applyNumberFormat="1" applyFont="1" applyBorder="1" applyAlignment="1">
      <alignment horizontal="center" vertical="center"/>
    </xf>
    <xf numFmtId="0" fontId="3" fillId="0" borderId="0" xfId="0" applyFont="1" applyAlignment="1">
      <alignment horizontal="left"/>
    </xf>
    <xf numFmtId="0" fontId="3" fillId="3" borderId="7" xfId="0" applyFont="1" applyFill="1" applyBorder="1" applyAlignment="1">
      <alignment horizontal="left" wrapText="1"/>
    </xf>
    <xf numFmtId="0" fontId="3" fillId="0" borderId="7" xfId="0" applyFont="1" applyBorder="1" applyAlignment="1">
      <alignment horizontal="left" wrapText="1"/>
    </xf>
    <xf numFmtId="0" fontId="3" fillId="0" borderId="24" xfId="0" applyFont="1" applyBorder="1" applyAlignment="1">
      <alignment horizontal="center" vertical="center" wrapText="1"/>
    </xf>
    <xf numFmtId="0" fontId="26" fillId="6" borderId="7" xfId="0" applyFont="1" applyFill="1" applyBorder="1" applyAlignment="1">
      <alignment horizontal="center" vertical="center" wrapText="1"/>
    </xf>
    <xf numFmtId="0" fontId="27" fillId="0" borderId="0" xfId="0" applyFont="1" applyAlignment="1">
      <alignment horizontal="center" vertical="center"/>
    </xf>
    <xf numFmtId="0" fontId="28" fillId="7" borderId="7" xfId="0" applyFont="1" applyFill="1" applyBorder="1" applyAlignment="1">
      <alignment horizontal="center" vertical="center" wrapText="1"/>
    </xf>
    <xf numFmtId="0" fontId="28" fillId="7" borderId="7" xfId="0" applyFont="1" applyFill="1" applyBorder="1" applyAlignment="1">
      <alignment horizontal="left" vertical="center" wrapText="1"/>
    </xf>
    <xf numFmtId="0" fontId="28" fillId="6" borderId="7" xfId="0" applyFont="1" applyFill="1" applyBorder="1" applyAlignment="1">
      <alignment horizontal="center" vertical="center" wrapText="1"/>
    </xf>
    <xf numFmtId="0" fontId="28" fillId="6" borderId="7" xfId="0" applyFont="1" applyFill="1" applyBorder="1" applyAlignment="1">
      <alignment horizontal="left" vertical="center" wrapText="1"/>
    </xf>
    <xf numFmtId="0" fontId="28" fillId="6" borderId="7" xfId="0" applyFont="1" applyFill="1" applyBorder="1" applyAlignment="1">
      <alignment vertical="center" wrapText="1"/>
    </xf>
    <xf numFmtId="0" fontId="27" fillId="0" borderId="0" xfId="0" applyFont="1" applyAlignment="1">
      <alignment vertical="center"/>
    </xf>
    <xf numFmtId="0" fontId="27" fillId="0" borderId="0" xfId="0" applyFont="1" applyAlignment="1">
      <alignment horizontal="left" vertical="center"/>
    </xf>
    <xf numFmtId="0" fontId="8" fillId="0" borderId="7" xfId="0" applyFont="1" applyBorder="1" applyAlignment="1">
      <alignment horizontal="center" wrapText="1"/>
    </xf>
    <xf numFmtId="0" fontId="9" fillId="0" borderId="7" xfId="0" applyFont="1" applyBorder="1" applyAlignment="1">
      <alignment horizontal="center" wrapText="1"/>
    </xf>
    <xf numFmtId="0" fontId="4" fillId="0" borderId="0" xfId="0" applyFont="1" applyAlignment="1">
      <alignment horizontal="left" vertical="center"/>
    </xf>
    <xf numFmtId="0" fontId="0" fillId="0" borderId="7" xfId="0" applyBorder="1" applyAlignment="1">
      <alignment horizontal="center"/>
    </xf>
    <xf numFmtId="0" fontId="10" fillId="0" borderId="0" xfId="1" applyFill="1" applyBorder="1" applyAlignment="1" applyProtection="1">
      <alignment horizontal="left" vertical="center"/>
    </xf>
    <xf numFmtId="0" fontId="31" fillId="9" borderId="7" xfId="0" applyFont="1" applyFill="1" applyBorder="1" applyAlignment="1">
      <alignment horizontal="center" vertical="top" wrapText="1"/>
    </xf>
    <xf numFmtId="0" fontId="2" fillId="0" borderId="7" xfId="0" applyFont="1" applyBorder="1" applyAlignment="1">
      <alignment horizontal="center" wrapText="1"/>
    </xf>
    <xf numFmtId="0" fontId="2" fillId="0" borderId="7" xfId="0" applyFont="1" applyBorder="1"/>
    <xf numFmtId="0" fontId="5" fillId="0" borderId="7" xfId="0" applyFont="1" applyBorder="1" applyAlignment="1">
      <alignment horizontal="center" vertical="top" wrapText="1"/>
    </xf>
    <xf numFmtId="1" fontId="3" fillId="0" borderId="7" xfId="0" applyNumberFormat="1" applyFont="1" applyBorder="1" applyAlignment="1">
      <alignment horizontal="center" vertical="center"/>
    </xf>
    <xf numFmtId="0" fontId="32" fillId="10" borderId="7" xfId="0" applyFont="1" applyFill="1" applyBorder="1" applyAlignment="1">
      <alignment horizontal="center" vertical="top" wrapText="1"/>
    </xf>
    <xf numFmtId="0" fontId="33" fillId="10" borderId="7" xfId="0" applyFont="1" applyFill="1" applyBorder="1" applyAlignment="1">
      <alignment horizontal="left" vertical="top" wrapText="1"/>
    </xf>
    <xf numFmtId="0" fontId="32" fillId="10" borderId="7" xfId="0" applyFont="1" applyFill="1" applyBorder="1" applyAlignment="1">
      <alignment horizontal="left" vertical="top" wrapText="1"/>
    </xf>
    <xf numFmtId="0" fontId="33" fillId="10" borderId="7" xfId="0" applyFont="1" applyFill="1" applyBorder="1" applyAlignment="1">
      <alignment horizontal="center" vertical="top" wrapText="1"/>
    </xf>
    <xf numFmtId="0" fontId="32" fillId="0" borderId="7" xfId="0" applyFont="1" applyBorder="1" applyAlignment="1">
      <alignment horizontal="center" vertical="top" wrapText="1"/>
    </xf>
    <xf numFmtId="0" fontId="33" fillId="0" borderId="7" xfId="0" applyFont="1" applyBorder="1" applyAlignment="1">
      <alignment horizontal="left" vertical="top" wrapText="1"/>
    </xf>
    <xf numFmtId="0" fontId="32" fillId="0" borderId="7" xfId="0" applyFont="1" applyBorder="1" applyAlignment="1">
      <alignment horizontal="left" vertical="top" wrapText="1"/>
    </xf>
    <xf numFmtId="0" fontId="33" fillId="0" borderId="7" xfId="0" applyFont="1" applyBorder="1" applyAlignment="1">
      <alignment horizontal="center" vertical="top" wrapText="1"/>
    </xf>
    <xf numFmtId="0" fontId="8" fillId="0" borderId="0" xfId="0" applyFont="1" applyAlignment="1">
      <alignment horizontal="center" vertical="center" wrapText="1"/>
    </xf>
    <xf numFmtId="1" fontId="3" fillId="0" borderId="0" xfId="0" applyNumberFormat="1" applyFont="1" applyAlignment="1">
      <alignment horizontal="center" vertical="center"/>
    </xf>
    <xf numFmtId="0" fontId="3" fillId="0" borderId="0" xfId="0" applyFont="1" applyAlignment="1">
      <alignment horizontal="center"/>
    </xf>
    <xf numFmtId="0" fontId="3" fillId="11" borderId="7" xfId="0" applyFont="1" applyFill="1" applyBorder="1" applyAlignment="1">
      <alignment horizontal="center" wrapText="1"/>
    </xf>
    <xf numFmtId="0" fontId="3" fillId="11" borderId="7" xfId="0" applyFont="1" applyFill="1" applyBorder="1" applyAlignment="1">
      <alignment horizontal="center" vertical="center" wrapText="1"/>
    </xf>
    <xf numFmtId="0" fontId="3" fillId="11" borderId="7" xfId="0" applyFont="1" applyFill="1" applyBorder="1" applyAlignment="1">
      <alignment horizontal="left" vertical="center" wrapText="1"/>
    </xf>
    <xf numFmtId="0" fontId="12" fillId="11" borderId="7" xfId="0" applyFont="1" applyFill="1" applyBorder="1" applyAlignment="1">
      <alignment horizontal="center" wrapText="1"/>
    </xf>
    <xf numFmtId="0" fontId="3" fillId="11" borderId="7" xfId="0" applyFont="1" applyFill="1" applyBorder="1" applyAlignment="1">
      <alignment horizontal="left" wrapText="1"/>
    </xf>
    <xf numFmtId="0" fontId="12" fillId="11" borderId="7" xfId="0" applyFont="1" applyFill="1" applyBorder="1" applyAlignment="1">
      <alignment horizontal="left" wrapText="1"/>
    </xf>
    <xf numFmtId="0" fontId="2" fillId="11" borderId="7" xfId="0" applyFont="1" applyFill="1" applyBorder="1" applyAlignment="1">
      <alignment horizontal="left" wrapText="1"/>
    </xf>
    <xf numFmtId="0" fontId="5" fillId="0" borderId="7" xfId="0" applyFont="1" applyBorder="1" applyAlignment="1">
      <alignment horizontal="center" wrapText="1"/>
    </xf>
    <xf numFmtId="0" fontId="12" fillId="0" borderId="0" xfId="0" applyFont="1" applyAlignment="1">
      <alignment horizontal="left"/>
    </xf>
    <xf numFmtId="0" fontId="2" fillId="0" borderId="0" xfId="0" applyFont="1" applyAlignment="1">
      <alignment horizontal="left" vertical="center"/>
    </xf>
    <xf numFmtId="0" fontId="10" fillId="0" borderId="0" xfId="1" applyAlignment="1" applyProtection="1">
      <alignment horizontal="left" vertical="center"/>
    </xf>
    <xf numFmtId="0" fontId="12" fillId="11" borderId="7" xfId="0" applyFont="1" applyFill="1" applyBorder="1" applyAlignment="1">
      <alignment horizontal="center"/>
    </xf>
    <xf numFmtId="0" fontId="4" fillId="0" borderId="0" xfId="0" applyFont="1" applyAlignment="1">
      <alignment vertical="center"/>
    </xf>
    <xf numFmtId="0" fontId="10" fillId="0" borderId="0" xfId="1" applyAlignment="1" applyProtection="1">
      <alignment horizontal="center" vertical="center"/>
    </xf>
    <xf numFmtId="0" fontId="34" fillId="0" borderId="0" xfId="0" applyFont="1" applyAlignment="1">
      <alignment horizontal="center" vertical="center"/>
    </xf>
    <xf numFmtId="0" fontId="35" fillId="12" borderId="0" xfId="0" applyFont="1" applyFill="1" applyAlignment="1">
      <alignment horizontal="center" vertical="center" wrapText="1"/>
    </xf>
    <xf numFmtId="0" fontId="2" fillId="0" borderId="7" xfId="0" applyFont="1" applyBorder="1" applyAlignment="1">
      <alignment horizontal="center" vertical="center" wrapText="1"/>
    </xf>
    <xf numFmtId="0" fontId="3" fillId="0" borderId="7" xfId="0" applyFont="1" applyBorder="1" applyAlignment="1">
      <alignment vertical="center" wrapText="1"/>
    </xf>
    <xf numFmtId="0" fontId="2" fillId="0" borderId="7" xfId="0" applyFont="1" applyBorder="1" applyAlignment="1">
      <alignment vertical="center"/>
    </xf>
    <xf numFmtId="0" fontId="2" fillId="0" borderId="7" xfId="0" applyFont="1" applyBorder="1" applyAlignment="1">
      <alignment horizontal="center" vertical="center"/>
    </xf>
    <xf numFmtId="0" fontId="36" fillId="0" borderId="0" xfId="0" applyFont="1" applyAlignment="1">
      <alignment horizontal="center" vertical="center" wrapText="1"/>
    </xf>
    <xf numFmtId="0" fontId="34" fillId="0" borderId="0" xfId="0" applyFont="1" applyAlignment="1">
      <alignment horizontal="left" vertical="center" wrapText="1"/>
    </xf>
    <xf numFmtId="0" fontId="37" fillId="0" borderId="0" xfId="0" applyFont="1" applyAlignment="1">
      <alignment horizontal="center" vertical="center" wrapText="1"/>
    </xf>
    <xf numFmtId="0" fontId="38" fillId="0" borderId="0" xfId="0" applyFont="1" applyAlignment="1">
      <alignment vertical="center"/>
    </xf>
    <xf numFmtId="0" fontId="2" fillId="11" borderId="7" xfId="0" applyFont="1" applyFill="1" applyBorder="1" applyAlignment="1">
      <alignment horizontal="center" vertical="center" wrapText="1"/>
    </xf>
    <xf numFmtId="0" fontId="12" fillId="0" borderId="0" xfId="0" applyFont="1" applyAlignment="1">
      <alignment horizontal="left" vertical="center"/>
    </xf>
    <xf numFmtId="0" fontId="2" fillId="0" borderId="3" xfId="0" applyFont="1" applyBorder="1" applyAlignment="1">
      <alignment horizontal="left" vertical="center"/>
    </xf>
    <xf numFmtId="0" fontId="5" fillId="0" borderId="3" xfId="0" applyFont="1" applyBorder="1" applyAlignment="1">
      <alignment horizontal="left" vertical="center" wrapText="1"/>
    </xf>
    <xf numFmtId="1" fontId="24" fillId="0" borderId="32" xfId="0" applyNumberFormat="1" applyFont="1" applyBorder="1" applyAlignment="1">
      <alignment horizontal="center" vertical="center"/>
    </xf>
    <xf numFmtId="164" fontId="24" fillId="0" borderId="35" xfId="0" applyNumberFormat="1" applyFont="1" applyBorder="1" applyAlignment="1">
      <alignment horizontal="center" vertical="center"/>
    </xf>
    <xf numFmtId="1" fontId="5" fillId="0" borderId="33" xfId="0" applyNumberFormat="1" applyFont="1" applyBorder="1" applyAlignment="1">
      <alignment horizontal="center" vertical="center"/>
    </xf>
    <xf numFmtId="1" fontId="2" fillId="0" borderId="0" xfId="0" applyNumberFormat="1" applyFont="1" applyAlignment="1">
      <alignment horizontal="center"/>
    </xf>
    <xf numFmtId="1" fontId="13" fillId="0" borderId="30" xfId="0" applyNumberFormat="1" applyFont="1" applyBorder="1" applyAlignment="1">
      <alignment horizontal="center" vertical="center"/>
    </xf>
    <xf numFmtId="1" fontId="8" fillId="0" borderId="31" xfId="0" applyNumberFormat="1" applyFont="1" applyBorder="1" applyAlignment="1">
      <alignment horizontal="center" vertical="center" wrapText="1"/>
    </xf>
    <xf numFmtId="0" fontId="5" fillId="13" borderId="7" xfId="0" applyFont="1" applyFill="1" applyBorder="1" applyAlignment="1">
      <alignment horizontal="center" vertical="center" wrapText="1"/>
    </xf>
    <xf numFmtId="0" fontId="5" fillId="14" borderId="7" xfId="0" applyFont="1" applyFill="1" applyBorder="1" applyAlignment="1">
      <alignment horizontal="center" vertical="center" wrapText="1"/>
    </xf>
    <xf numFmtId="0" fontId="5" fillId="15" borderId="7" xfId="0" applyFont="1" applyFill="1" applyBorder="1" applyAlignment="1">
      <alignment horizontal="center" vertical="center" wrapText="1"/>
    </xf>
    <xf numFmtId="0" fontId="5" fillId="16" borderId="7" xfId="0" applyFont="1" applyFill="1" applyBorder="1" applyAlignment="1">
      <alignment horizontal="center" vertical="center" wrapText="1"/>
    </xf>
    <xf numFmtId="0" fontId="2" fillId="3" borderId="7" xfId="0" applyFont="1" applyFill="1" applyBorder="1" applyAlignment="1">
      <alignment horizontal="center" wrapText="1"/>
    </xf>
    <xf numFmtId="0" fontId="39" fillId="0" borderId="0" xfId="0" applyFont="1" applyAlignment="1">
      <alignment vertical="center"/>
    </xf>
    <xf numFmtId="0" fontId="12" fillId="0" borderId="7" xfId="0" applyFont="1" applyBorder="1" applyAlignment="1">
      <alignment horizontal="center" vertical="center" wrapText="1"/>
    </xf>
    <xf numFmtId="0" fontId="3" fillId="0" borderId="7" xfId="0" applyFont="1" applyBorder="1" applyAlignment="1">
      <alignment vertical="center"/>
    </xf>
    <xf numFmtId="0" fontId="12" fillId="0" borderId="7" xfId="0" applyFont="1" applyBorder="1" applyAlignment="1">
      <alignment vertical="center"/>
    </xf>
    <xf numFmtId="0" fontId="3" fillId="3" borderId="7"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3" fillId="3" borderId="7"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7" xfId="0" applyFont="1" applyFill="1" applyBorder="1" applyAlignment="1">
      <alignment horizontal="center" vertical="center"/>
    </xf>
    <xf numFmtId="0" fontId="12" fillId="3" borderId="26" xfId="0" applyFont="1" applyFill="1" applyBorder="1" applyAlignment="1">
      <alignment horizontal="center" vertical="center"/>
    </xf>
    <xf numFmtId="0" fontId="12" fillId="3" borderId="39" xfId="0" applyFont="1" applyFill="1" applyBorder="1" applyAlignment="1">
      <alignment horizontal="center" vertical="center" wrapText="1"/>
    </xf>
    <xf numFmtId="0" fontId="12" fillId="0" borderId="0" xfId="0" applyFont="1" applyAlignment="1">
      <alignment horizontal="center" vertical="center" wrapText="1"/>
    </xf>
    <xf numFmtId="0" fontId="2" fillId="0" borderId="0" xfId="0" applyFont="1" applyAlignment="1">
      <alignment horizontal="center" vertical="center" wrapText="1"/>
    </xf>
    <xf numFmtId="0" fontId="29" fillId="8" borderId="2" xfId="0" applyFont="1" applyFill="1" applyBorder="1" applyAlignment="1">
      <alignment horizontal="center" vertical="center" wrapText="1"/>
    </xf>
    <xf numFmtId="0" fontId="29" fillId="8" borderId="3" xfId="0" applyFont="1" applyFill="1" applyBorder="1" applyAlignment="1">
      <alignment horizontal="center" vertical="center" wrapText="1"/>
    </xf>
    <xf numFmtId="0" fontId="29" fillId="8" borderId="4" xfId="0" applyFont="1" applyFill="1" applyBorder="1" applyAlignment="1">
      <alignment horizontal="center" vertical="center" wrapText="1"/>
    </xf>
    <xf numFmtId="0" fontId="29" fillId="8" borderId="3" xfId="0" applyFont="1" applyFill="1" applyBorder="1" applyAlignment="1">
      <alignment horizontal="left" vertical="center" wrapText="1"/>
    </xf>
    <xf numFmtId="0" fontId="0" fillId="0" borderId="2" xfId="0" applyBorder="1" applyAlignment="1">
      <alignment horizontal="center"/>
    </xf>
    <xf numFmtId="0" fontId="0" fillId="0" borderId="3" xfId="0" applyBorder="1" applyAlignment="1">
      <alignment horizontal="center"/>
    </xf>
    <xf numFmtId="0" fontId="0" fillId="0" borderId="3" xfId="0" applyBorder="1"/>
    <xf numFmtId="0" fontId="0" fillId="0" borderId="4" xfId="0" applyBorder="1" applyAlignment="1">
      <alignment horizontal="center"/>
    </xf>
    <xf numFmtId="0" fontId="0" fillId="0" borderId="29" xfId="0" applyBorder="1" applyAlignment="1">
      <alignment horizontal="center"/>
    </xf>
    <xf numFmtId="0" fontId="0" fillId="0" borderId="28" xfId="0" applyBorder="1" applyAlignment="1">
      <alignment horizontal="center"/>
    </xf>
    <xf numFmtId="0" fontId="0" fillId="0" borderId="5" xfId="0" applyBorder="1" applyAlignment="1">
      <alignment horizontal="center"/>
    </xf>
    <xf numFmtId="0" fontId="0" fillId="0" borderId="1" xfId="0" applyBorder="1" applyAlignment="1">
      <alignment horizontal="center"/>
    </xf>
    <xf numFmtId="0" fontId="0" fillId="0" borderId="1" xfId="0" applyBorder="1"/>
    <xf numFmtId="0" fontId="0" fillId="0" borderId="6" xfId="0" applyBorder="1" applyAlignment="1">
      <alignment horizontal="center"/>
    </xf>
    <xf numFmtId="0" fontId="2" fillId="0" borderId="3" xfId="0" applyFont="1" applyBorder="1"/>
    <xf numFmtId="1" fontId="2" fillId="0" borderId="0" xfId="0" applyNumberFormat="1" applyFont="1" applyAlignment="1">
      <alignment vertical="center"/>
    </xf>
    <xf numFmtId="0" fontId="41" fillId="0" borderId="0" xfId="0" applyFont="1" applyAlignment="1">
      <alignment vertical="center"/>
    </xf>
    <xf numFmtId="0" fontId="2" fillId="5" borderId="0" xfId="0" applyFont="1" applyFill="1"/>
    <xf numFmtId="0" fontId="0" fillId="5" borderId="0" xfId="0" applyFill="1"/>
    <xf numFmtId="0" fontId="8" fillId="5" borderId="0" xfId="0" applyFont="1" applyFill="1" applyAlignment="1">
      <alignment horizontal="left" vertical="center" wrapText="1"/>
    </xf>
    <xf numFmtId="0" fontId="3" fillId="3" borderId="0" xfId="0" applyFont="1" applyFill="1"/>
    <xf numFmtId="0" fontId="2" fillId="3" borderId="7" xfId="0" applyFont="1" applyFill="1" applyBorder="1" applyAlignment="1">
      <alignment horizontal="left"/>
    </xf>
    <xf numFmtId="0" fontId="2" fillId="3" borderId="7" xfId="0" applyFont="1" applyFill="1" applyBorder="1" applyAlignment="1">
      <alignment horizontal="center"/>
    </xf>
    <xf numFmtId="0" fontId="2" fillId="3" borderId="26" xfId="0" applyFont="1" applyFill="1" applyBorder="1" applyAlignment="1">
      <alignment horizontal="center"/>
    </xf>
    <xf numFmtId="0" fontId="0" fillId="3" borderId="7" xfId="0" applyFill="1" applyBorder="1" applyAlignment="1">
      <alignment horizontal="center"/>
    </xf>
    <xf numFmtId="0" fontId="3" fillId="3" borderId="7" xfId="0" applyFont="1" applyFill="1" applyBorder="1" applyAlignment="1">
      <alignment horizontal="left"/>
    </xf>
    <xf numFmtId="0" fontId="0" fillId="3" borderId="7" xfId="0" applyFill="1" applyBorder="1" applyAlignment="1">
      <alignment horizontal="left"/>
    </xf>
    <xf numFmtId="0" fontId="2" fillId="0" borderId="7" xfId="0" applyFont="1" applyBorder="1" applyAlignment="1">
      <alignment horizontal="left"/>
    </xf>
    <xf numFmtId="0" fontId="2" fillId="0" borderId="7" xfId="0" applyFont="1" applyBorder="1" applyAlignment="1">
      <alignment horizontal="center"/>
    </xf>
    <xf numFmtId="0" fontId="2" fillId="0" borderId="26" xfId="0" applyFont="1" applyBorder="1" applyAlignment="1">
      <alignment horizontal="center"/>
    </xf>
    <xf numFmtId="0" fontId="3" fillId="0" borderId="7" xfId="0" applyFont="1" applyBorder="1" applyAlignment="1">
      <alignment horizontal="left"/>
    </xf>
    <xf numFmtId="0" fontId="0" fillId="0" borderId="7" xfId="0" applyBorder="1" applyAlignment="1">
      <alignment horizontal="left"/>
    </xf>
    <xf numFmtId="0" fontId="2" fillId="3" borderId="7" xfId="0" applyFont="1" applyFill="1" applyBorder="1" applyAlignment="1">
      <alignment horizontal="left" wrapText="1"/>
    </xf>
    <xf numFmtId="0" fontId="12" fillId="0" borderId="7" xfId="0" applyFont="1" applyBorder="1" applyAlignment="1">
      <alignment horizontal="left" vertical="center" wrapText="1"/>
    </xf>
    <xf numFmtId="0" fontId="12" fillId="0" borderId="7" xfId="0" applyFont="1" applyBorder="1" applyAlignment="1">
      <alignment horizontal="center" vertical="center"/>
    </xf>
    <xf numFmtId="0" fontId="12" fillId="0" borderId="26" xfId="0" applyFont="1" applyBorder="1" applyAlignment="1">
      <alignment horizontal="center" vertical="center"/>
    </xf>
    <xf numFmtId="0" fontId="12" fillId="0" borderId="39" xfId="0" applyFont="1" applyBorder="1" applyAlignment="1">
      <alignment horizontal="center" vertical="center" wrapText="1"/>
    </xf>
    <xf numFmtId="0" fontId="3" fillId="0" borderId="0" xfId="0" applyFont="1" applyAlignment="1">
      <alignment vertical="center" wrapText="1"/>
    </xf>
    <xf numFmtId="1" fontId="22" fillId="0" borderId="32" xfId="0" applyNumberFormat="1" applyFont="1" applyBorder="1" applyAlignment="1">
      <alignment horizontal="center" vertical="center"/>
    </xf>
    <xf numFmtId="0" fontId="10" fillId="0" borderId="0" xfId="1" applyFill="1" applyAlignment="1" applyProtection="1">
      <alignment vertical="center"/>
    </xf>
    <xf numFmtId="0" fontId="0" fillId="0" borderId="3" xfId="0" applyBorder="1" applyAlignment="1">
      <alignment horizontal="left"/>
    </xf>
    <xf numFmtId="0" fontId="0" fillId="0" borderId="1" xfId="0" applyBorder="1" applyAlignment="1">
      <alignment horizontal="left"/>
    </xf>
    <xf numFmtId="0" fontId="30" fillId="0" borderId="0" xfId="0" applyFont="1" applyAlignment="1">
      <alignment horizontal="center" vertical="center" wrapText="1"/>
    </xf>
    <xf numFmtId="0" fontId="30" fillId="0" borderId="0" xfId="0" applyFont="1" applyAlignment="1">
      <alignment horizontal="left"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0" fillId="0" borderId="4"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0" fontId="30" fillId="0" borderId="6" xfId="0" applyFont="1" applyBorder="1" applyAlignment="1">
      <alignment horizontal="center" vertical="center" wrapText="1"/>
    </xf>
    <xf numFmtId="0" fontId="3" fillId="0" borderId="0" xfId="0" applyFont="1" applyAlignment="1">
      <alignment horizontal="center" vertical="center" wrapText="1"/>
    </xf>
    <xf numFmtId="0" fontId="3" fillId="0" borderId="2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6" xfId="0" applyFont="1" applyBorder="1" applyAlignment="1">
      <alignment horizontal="center" vertical="center" wrapText="1"/>
    </xf>
    <xf numFmtId="0" fontId="4" fillId="0" borderId="7" xfId="0" applyFont="1" applyBorder="1" applyAlignment="1">
      <alignment horizontal="center" vertical="center"/>
    </xf>
    <xf numFmtId="0" fontId="4" fillId="0" borderId="7" xfId="0" applyFont="1" applyBorder="1" applyAlignment="1">
      <alignment horizontal="center" vertical="center" textRotation="9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17" fillId="0" borderId="0" xfId="0" applyFont="1" applyAlignment="1">
      <alignment horizontal="center" vertical="center" wrapText="1"/>
    </xf>
    <xf numFmtId="0" fontId="3" fillId="0" borderId="5"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center"/>
    </xf>
    <xf numFmtId="0" fontId="14" fillId="0" borderId="24" xfId="0" applyFont="1" applyBorder="1" applyAlignment="1">
      <alignment horizontal="center" vertical="center" wrapText="1"/>
    </xf>
    <xf numFmtId="0" fontId="14" fillId="0" borderId="34" xfId="0" applyFont="1" applyBorder="1" applyAlignment="1">
      <alignment horizontal="center" vertical="center"/>
    </xf>
    <xf numFmtId="0" fontId="14" fillId="0" borderId="25" xfId="0" applyFont="1" applyBorder="1" applyAlignment="1">
      <alignment horizontal="center" vertical="center"/>
    </xf>
    <xf numFmtId="0" fontId="14" fillId="0" borderId="3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4" xfId="0" applyFont="1" applyBorder="1" applyAlignment="1">
      <alignment horizontal="center" vertical="center"/>
    </xf>
    <xf numFmtId="0" fontId="2" fillId="11" borderId="7" xfId="0" applyFont="1" applyFill="1" applyBorder="1" applyAlignment="1">
      <alignment horizontal="center" wrapText="1"/>
    </xf>
    <xf numFmtId="0" fontId="2" fillId="11" borderId="7" xfId="0" applyFont="1" applyFill="1" applyBorder="1" applyAlignment="1">
      <alignment horizontal="center"/>
    </xf>
    <xf numFmtId="0" fontId="0" fillId="0" borderId="0" xfId="0" applyFill="1"/>
    <xf numFmtId="0" fontId="3" fillId="0" borderId="7" xfId="0" applyFont="1" applyFill="1" applyBorder="1" applyAlignment="1">
      <alignment horizontal="center" wrapText="1"/>
    </xf>
    <xf numFmtId="0" fontId="12" fillId="0" borderId="7" xfId="0" applyFont="1" applyFill="1" applyBorder="1" applyAlignment="1">
      <alignment horizontal="center" wrapText="1"/>
    </xf>
    <xf numFmtId="0" fontId="3" fillId="0" borderId="7" xfId="0" applyFont="1" applyFill="1" applyBorder="1" applyAlignment="1">
      <alignment horizontal="left" wrapText="1"/>
    </xf>
    <xf numFmtId="0" fontId="12" fillId="0" borderId="7" xfId="0" applyFont="1" applyFill="1" applyBorder="1" applyAlignment="1">
      <alignment horizontal="left" wrapText="1"/>
    </xf>
    <xf numFmtId="0" fontId="2" fillId="0" borderId="7" xfId="0" applyFont="1" applyFill="1" applyBorder="1" applyAlignment="1">
      <alignment horizontal="center"/>
    </xf>
    <xf numFmtId="0" fontId="12" fillId="0" borderId="0" xfId="0" applyFont="1" applyBorder="1" applyAlignment="1">
      <alignment horizontal="center" vertical="center"/>
    </xf>
    <xf numFmtId="0" fontId="0" fillId="0" borderId="0" xfId="0" applyBorder="1" applyAlignment="1">
      <alignment vertical="center"/>
    </xf>
    <xf numFmtId="0" fontId="0" fillId="0" borderId="0" xfId="0" applyBorder="1" applyAlignment="1">
      <alignment horizontal="center"/>
    </xf>
    <xf numFmtId="0" fontId="2" fillId="0" borderId="1" xfId="0" applyFont="1" applyBorder="1" applyAlignment="1">
      <alignment horizontal="center"/>
    </xf>
    <xf numFmtId="0" fontId="3" fillId="0" borderId="0" xfId="0" applyFont="1" applyBorder="1" applyAlignment="1">
      <alignment vertical="center"/>
    </xf>
    <xf numFmtId="0" fontId="33" fillId="0" borderId="7" xfId="0" applyFont="1" applyFill="1" applyBorder="1" applyAlignment="1">
      <alignment horizontal="center" vertical="top" wrapText="1"/>
    </xf>
    <xf numFmtId="0" fontId="32" fillId="0" borderId="7" xfId="0" applyFont="1" applyFill="1" applyBorder="1" applyAlignment="1">
      <alignment horizontal="center" vertical="top" wrapText="1"/>
    </xf>
    <xf numFmtId="0" fontId="33" fillId="0" borderId="7" xfId="0" applyFont="1" applyFill="1" applyBorder="1" applyAlignment="1">
      <alignment horizontal="left" vertical="top" wrapText="1"/>
    </xf>
    <xf numFmtId="0" fontId="32" fillId="0" borderId="7" xfId="0" applyFont="1" applyFill="1" applyBorder="1" applyAlignment="1">
      <alignment horizontal="left" vertical="top" wrapText="1"/>
    </xf>
    <xf numFmtId="0" fontId="36" fillId="0" borderId="0" xfId="0" applyFont="1" applyFill="1" applyAlignment="1">
      <alignment horizontal="center" vertical="center" wrapText="1"/>
    </xf>
    <xf numFmtId="0" fontId="34" fillId="0" borderId="0" xfId="0" applyFont="1" applyFill="1" applyAlignment="1">
      <alignment horizontal="left" vertical="center" wrapText="1"/>
    </xf>
    <xf numFmtId="0" fontId="37" fillId="0" borderId="0" xfId="0" applyFont="1" applyFill="1" applyAlignment="1">
      <alignment horizontal="center" vertical="center" wrapText="1"/>
    </xf>
    <xf numFmtId="0" fontId="34" fillId="0" borderId="0" xfId="0" applyFont="1" applyFill="1" applyAlignment="1">
      <alignment horizontal="center" vertical="center"/>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4" fillId="0" borderId="3" xfId="0" applyFont="1" applyBorder="1" applyAlignment="1">
      <alignment horizontal="left" vertical="center" wrapText="1"/>
    </xf>
    <xf numFmtId="0" fontId="37" fillId="0" borderId="3" xfId="0" applyFont="1" applyBorder="1" applyAlignment="1">
      <alignment horizontal="center" vertical="center" wrapText="1"/>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6" fillId="0" borderId="29" xfId="0" applyFont="1" applyBorder="1" applyAlignment="1">
      <alignment horizontal="center" vertical="center" wrapText="1"/>
    </xf>
    <xf numFmtId="0" fontId="36" fillId="0" borderId="0" xfId="0" applyFont="1" applyBorder="1" applyAlignment="1">
      <alignment horizontal="center" vertical="center" wrapText="1"/>
    </xf>
    <xf numFmtId="0" fontId="34" fillId="0" borderId="0" xfId="0" applyFont="1" applyBorder="1" applyAlignment="1">
      <alignment horizontal="left" vertical="center" wrapText="1"/>
    </xf>
    <xf numFmtId="0" fontId="37" fillId="0" borderId="0" xfId="0" applyFont="1" applyBorder="1" applyAlignment="1">
      <alignment horizontal="center" vertical="center" wrapText="1"/>
    </xf>
    <xf numFmtId="0" fontId="34" fillId="0" borderId="0" xfId="0" applyFont="1" applyBorder="1" applyAlignment="1">
      <alignment horizontal="center" vertical="center"/>
    </xf>
    <xf numFmtId="0" fontId="34" fillId="0" borderId="28" xfId="0" applyFont="1" applyBorder="1" applyAlignment="1">
      <alignment horizontal="center" vertical="center"/>
    </xf>
    <xf numFmtId="0" fontId="36" fillId="0" borderId="5" xfId="0" applyFont="1" applyBorder="1" applyAlignment="1">
      <alignment horizontal="center" vertical="center" wrapText="1"/>
    </xf>
    <xf numFmtId="0" fontId="36" fillId="0" borderId="1" xfId="0" applyFont="1" applyBorder="1" applyAlignment="1">
      <alignment horizontal="center" vertical="center" wrapText="1"/>
    </xf>
    <xf numFmtId="0" fontId="34" fillId="0" borderId="1" xfId="0" applyFont="1" applyBorder="1" applyAlignment="1">
      <alignment horizontal="left" vertical="center" wrapText="1"/>
    </xf>
    <xf numFmtId="0" fontId="37" fillId="0" borderId="1" xfId="0" applyFont="1" applyBorder="1" applyAlignment="1">
      <alignment horizontal="center" vertical="center" wrapText="1"/>
    </xf>
    <xf numFmtId="0" fontId="34" fillId="0" borderId="1" xfId="0" applyFont="1" applyBorder="1" applyAlignment="1">
      <alignment horizontal="center" vertical="center"/>
    </xf>
    <xf numFmtId="0" fontId="34" fillId="0" borderId="6" xfId="0" applyFont="1" applyBorder="1" applyAlignment="1">
      <alignment horizontal="center" vertical="center"/>
    </xf>
    <xf numFmtId="0" fontId="36" fillId="10" borderId="2" xfId="0" applyFont="1" applyFill="1" applyBorder="1" applyAlignment="1">
      <alignment horizontal="center" vertical="center" wrapText="1"/>
    </xf>
    <xf numFmtId="0" fontId="36" fillId="10" borderId="3" xfId="0" applyFont="1" applyFill="1" applyBorder="1" applyAlignment="1">
      <alignment horizontal="center" vertical="center" wrapText="1"/>
    </xf>
    <xf numFmtId="0" fontId="34" fillId="10" borderId="3" xfId="0" applyFont="1" applyFill="1" applyBorder="1" applyAlignment="1">
      <alignment horizontal="left" vertical="center" wrapText="1"/>
    </xf>
    <xf numFmtId="0" fontId="37" fillId="10" borderId="3" xfId="0" applyFont="1" applyFill="1" applyBorder="1" applyAlignment="1">
      <alignment horizontal="center" vertical="center" wrapText="1"/>
    </xf>
    <xf numFmtId="0" fontId="34" fillId="10" borderId="3" xfId="0" applyFont="1" applyFill="1" applyBorder="1" applyAlignment="1">
      <alignment horizontal="center" vertical="center"/>
    </xf>
    <xf numFmtId="0" fontId="34" fillId="10" borderId="4" xfId="0" applyFont="1" applyFill="1" applyBorder="1" applyAlignment="1">
      <alignment horizontal="center" vertical="center"/>
    </xf>
    <xf numFmtId="0" fontId="36" fillId="10" borderId="29" xfId="0" applyFont="1" applyFill="1" applyBorder="1" applyAlignment="1">
      <alignment horizontal="center" vertical="center" wrapText="1"/>
    </xf>
    <xf numFmtId="0" fontId="36" fillId="10" borderId="0" xfId="0" applyFont="1" applyFill="1" applyBorder="1" applyAlignment="1">
      <alignment horizontal="center" vertical="center" wrapText="1"/>
    </xf>
    <xf numFmtId="0" fontId="34" fillId="10" borderId="0" xfId="0" applyFont="1" applyFill="1" applyBorder="1" applyAlignment="1">
      <alignment horizontal="left" vertical="center" wrapText="1"/>
    </xf>
    <xf numFmtId="0" fontId="37" fillId="10" borderId="0" xfId="0" applyFont="1" applyFill="1" applyBorder="1" applyAlignment="1">
      <alignment horizontal="center" vertical="center" wrapText="1"/>
    </xf>
    <xf numFmtId="0" fontId="34" fillId="10" borderId="0" xfId="0" applyFont="1" applyFill="1" applyBorder="1" applyAlignment="1">
      <alignment horizontal="center" vertical="center"/>
    </xf>
    <xf numFmtId="0" fontId="34" fillId="10" borderId="28" xfId="0" applyFont="1" applyFill="1" applyBorder="1" applyAlignment="1">
      <alignment horizontal="center" vertical="center"/>
    </xf>
    <xf numFmtId="0" fontId="36" fillId="0" borderId="29"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4"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4" fillId="0" borderId="0" xfId="0" applyFont="1" applyFill="1" applyBorder="1" applyAlignment="1">
      <alignment horizontal="center" vertical="center"/>
    </xf>
    <xf numFmtId="0" fontId="34" fillId="0" borderId="28" xfId="0" applyFont="1" applyFill="1" applyBorder="1" applyAlignment="1">
      <alignment horizontal="center" vertical="center"/>
    </xf>
    <xf numFmtId="0" fontId="36" fillId="0" borderId="5"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4" fillId="0" borderId="1"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34" fillId="0" borderId="6" xfId="0" applyFont="1" applyFill="1" applyBorder="1" applyAlignment="1">
      <alignment horizontal="center" vertical="center"/>
    </xf>
    <xf numFmtId="0" fontId="42" fillId="0" borderId="27" xfId="0" applyFont="1" applyBorder="1" applyAlignment="1">
      <alignment horizontal="center" vertical="center" textRotation="90" wrapText="1"/>
    </xf>
    <xf numFmtId="0" fontId="8" fillId="0" borderId="3" xfId="0" applyFont="1" applyBorder="1" applyAlignment="1">
      <alignment horizontal="left" vertical="center" wrapText="1"/>
    </xf>
    <xf numFmtId="1" fontId="8" fillId="10" borderId="32" xfId="0" applyNumberFormat="1" applyFont="1" applyFill="1" applyBorder="1" applyAlignment="1">
      <alignment horizontal="center" vertical="center"/>
    </xf>
    <xf numFmtId="1" fontId="8" fillId="0" borderId="32" xfId="0" applyNumberFormat="1" applyFont="1" applyFill="1" applyBorder="1" applyAlignment="1">
      <alignment horizontal="center" vertical="center"/>
    </xf>
    <xf numFmtId="1" fontId="8" fillId="17" borderId="32" xfId="0" applyNumberFormat="1" applyFont="1" applyFill="1" applyBorder="1" applyAlignment="1">
      <alignment horizontal="center" vertical="center"/>
    </xf>
    <xf numFmtId="0" fontId="5" fillId="5" borderId="7" xfId="0" applyFont="1" applyFill="1" applyBorder="1" applyAlignment="1">
      <alignment horizontal="center" vertical="center" wrapText="1"/>
    </xf>
    <xf numFmtId="0" fontId="3" fillId="5" borderId="7" xfId="0" applyFont="1" applyFill="1" applyBorder="1" applyAlignment="1">
      <alignment horizontal="left" vertical="center" wrapText="1"/>
    </xf>
    <xf numFmtId="0" fontId="8" fillId="5" borderId="7" xfId="0" applyFont="1" applyFill="1" applyBorder="1" applyAlignment="1">
      <alignment horizontal="left" vertical="center" wrapText="1"/>
    </xf>
  </cellXfs>
  <cellStyles count="3">
    <cellStyle name="Lien hypertexte" xfId="1" builtinId="8"/>
    <cellStyle name="Normal" xfId="0" builtinId="0"/>
    <cellStyle name="Normal 2" xfId="2" xr:uid="{00000000-0005-0000-0000-000002000000}"/>
  </cellStyles>
  <dxfs count="2">
    <dxf>
      <fill>
        <patternFill>
          <bgColor theme="6" tint="0.59996337778862885"/>
        </patternFill>
      </fill>
    </dxf>
    <dxf>
      <fill>
        <patternFill>
          <bgColor theme="9" tint="0.59996337778862885"/>
        </patternFill>
      </fill>
    </dxf>
  </dxfs>
  <tableStyles count="0" defaultTableStyle="TableStyleMedium9" defaultPivotStyle="PivotStyleLight16"/>
  <colors>
    <mruColors>
      <color rgb="FFFFCC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1</xdr:row>
      <xdr:rowOff>0</xdr:rowOff>
    </xdr:from>
    <xdr:to>
      <xdr:col>29</xdr:col>
      <xdr:colOff>77018</xdr:colOff>
      <xdr:row>13</xdr:row>
      <xdr:rowOff>28873</xdr:rowOff>
    </xdr:to>
    <xdr:pic>
      <xdr:nvPicPr>
        <xdr:cNvPr id="3" name="Image 2">
          <a:extLst>
            <a:ext uri="{FF2B5EF4-FFF2-40B4-BE49-F238E27FC236}">
              <a16:creationId xmlns:a16="http://schemas.microsoft.com/office/drawing/2014/main" id="{DD6AE6FF-2EF2-B441-6665-1D583CA6DBFC}"/>
            </a:ext>
          </a:extLst>
        </xdr:cNvPr>
        <xdr:cNvPicPr>
          <a:picLocks noChangeAspect="1"/>
        </xdr:cNvPicPr>
      </xdr:nvPicPr>
      <xdr:blipFill>
        <a:blip xmlns:r="http://schemas.openxmlformats.org/officeDocument/2006/relationships" r:embed="rId1"/>
        <a:stretch>
          <a:fillRect/>
        </a:stretch>
      </xdr:blipFill>
      <xdr:spPr>
        <a:xfrm>
          <a:off x="14468475" y="314325"/>
          <a:ext cx="5858693" cy="2133898"/>
        </a:xfrm>
        <a:prstGeom prst="rect">
          <a:avLst/>
        </a:prstGeom>
      </xdr:spPr>
    </xdr:pic>
    <xdr:clientData/>
  </xdr:twoCellAnchor>
  <xdr:twoCellAnchor editAs="oneCell">
    <xdr:from>
      <xdr:col>21</xdr:col>
      <xdr:colOff>0</xdr:colOff>
      <xdr:row>14</xdr:row>
      <xdr:rowOff>0</xdr:rowOff>
    </xdr:from>
    <xdr:to>
      <xdr:col>29</xdr:col>
      <xdr:colOff>67491</xdr:colOff>
      <xdr:row>23</xdr:row>
      <xdr:rowOff>76414</xdr:rowOff>
    </xdr:to>
    <xdr:pic>
      <xdr:nvPicPr>
        <xdr:cNvPr id="4" name="Image 3">
          <a:extLst>
            <a:ext uri="{FF2B5EF4-FFF2-40B4-BE49-F238E27FC236}">
              <a16:creationId xmlns:a16="http://schemas.microsoft.com/office/drawing/2014/main" id="{27B90705-EF6D-0287-85C6-38CA31380EA4}"/>
            </a:ext>
          </a:extLst>
        </xdr:cNvPr>
        <xdr:cNvPicPr>
          <a:picLocks noChangeAspect="1"/>
        </xdr:cNvPicPr>
      </xdr:nvPicPr>
      <xdr:blipFill>
        <a:blip xmlns:r="http://schemas.openxmlformats.org/officeDocument/2006/relationships" r:embed="rId2"/>
        <a:stretch>
          <a:fillRect/>
        </a:stretch>
      </xdr:blipFill>
      <xdr:spPr>
        <a:xfrm>
          <a:off x="14468475" y="2581275"/>
          <a:ext cx="5849166" cy="1533739"/>
        </a:xfrm>
        <a:prstGeom prst="rect">
          <a:avLst/>
        </a:prstGeom>
      </xdr:spPr>
    </xdr:pic>
    <xdr:clientData/>
  </xdr:twoCellAnchor>
  <xdr:twoCellAnchor editAs="oneCell">
    <xdr:from>
      <xdr:col>21</xdr:col>
      <xdr:colOff>0</xdr:colOff>
      <xdr:row>24</xdr:row>
      <xdr:rowOff>0</xdr:rowOff>
    </xdr:from>
    <xdr:to>
      <xdr:col>29</xdr:col>
      <xdr:colOff>77018</xdr:colOff>
      <xdr:row>45</xdr:row>
      <xdr:rowOff>105264</xdr:rowOff>
    </xdr:to>
    <xdr:pic>
      <xdr:nvPicPr>
        <xdr:cNvPr id="5" name="Image 4">
          <a:extLst>
            <a:ext uri="{FF2B5EF4-FFF2-40B4-BE49-F238E27FC236}">
              <a16:creationId xmlns:a16="http://schemas.microsoft.com/office/drawing/2014/main" id="{825AC993-FD94-B761-E543-E4BD608B085B}"/>
            </a:ext>
          </a:extLst>
        </xdr:cNvPr>
        <xdr:cNvPicPr>
          <a:picLocks noChangeAspect="1"/>
        </xdr:cNvPicPr>
      </xdr:nvPicPr>
      <xdr:blipFill>
        <a:blip xmlns:r="http://schemas.openxmlformats.org/officeDocument/2006/relationships" r:embed="rId3"/>
        <a:stretch>
          <a:fillRect/>
        </a:stretch>
      </xdr:blipFill>
      <xdr:spPr>
        <a:xfrm>
          <a:off x="14468475" y="4200525"/>
          <a:ext cx="5858693" cy="3505689"/>
        </a:xfrm>
        <a:prstGeom prst="rect">
          <a:avLst/>
        </a:prstGeom>
      </xdr:spPr>
    </xdr:pic>
    <xdr:clientData/>
  </xdr:twoCellAnchor>
  <xdr:twoCellAnchor editAs="oneCell">
    <xdr:from>
      <xdr:col>21</xdr:col>
      <xdr:colOff>0</xdr:colOff>
      <xdr:row>46</xdr:row>
      <xdr:rowOff>0</xdr:rowOff>
    </xdr:from>
    <xdr:to>
      <xdr:col>29</xdr:col>
      <xdr:colOff>86544</xdr:colOff>
      <xdr:row>64</xdr:row>
      <xdr:rowOff>28986</xdr:rowOff>
    </xdr:to>
    <xdr:pic>
      <xdr:nvPicPr>
        <xdr:cNvPr id="6" name="Image 5">
          <a:extLst>
            <a:ext uri="{FF2B5EF4-FFF2-40B4-BE49-F238E27FC236}">
              <a16:creationId xmlns:a16="http://schemas.microsoft.com/office/drawing/2014/main" id="{DE68EF05-3FD4-8A70-4260-FF65587E055F}"/>
            </a:ext>
          </a:extLst>
        </xdr:cNvPr>
        <xdr:cNvPicPr>
          <a:picLocks noChangeAspect="1"/>
        </xdr:cNvPicPr>
      </xdr:nvPicPr>
      <xdr:blipFill>
        <a:blip xmlns:r="http://schemas.openxmlformats.org/officeDocument/2006/relationships" r:embed="rId4"/>
        <a:stretch>
          <a:fillRect/>
        </a:stretch>
      </xdr:blipFill>
      <xdr:spPr>
        <a:xfrm>
          <a:off x="14468475" y="7762875"/>
          <a:ext cx="5868219" cy="29436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433916</xdr:colOff>
      <xdr:row>1</xdr:row>
      <xdr:rowOff>0</xdr:rowOff>
    </xdr:from>
    <xdr:to>
      <xdr:col>44</xdr:col>
      <xdr:colOff>539749</xdr:colOff>
      <xdr:row>59</xdr:row>
      <xdr:rowOff>999</xdr:rowOff>
    </xdr:to>
    <xdr:pic>
      <xdr:nvPicPr>
        <xdr:cNvPr id="6" name="Image 5">
          <a:extLst>
            <a:ext uri="{FF2B5EF4-FFF2-40B4-BE49-F238E27FC236}">
              <a16:creationId xmlns:a16="http://schemas.microsoft.com/office/drawing/2014/main" id="{DAF521AD-9795-90AF-989E-F8F815B875F7}"/>
            </a:ext>
          </a:extLst>
        </xdr:cNvPr>
        <xdr:cNvPicPr>
          <a:picLocks noChangeAspect="1"/>
        </xdr:cNvPicPr>
      </xdr:nvPicPr>
      <xdr:blipFill>
        <a:blip xmlns:r="http://schemas.openxmlformats.org/officeDocument/2006/relationships" r:embed="rId1"/>
        <a:stretch>
          <a:fillRect/>
        </a:stretch>
      </xdr:blipFill>
      <xdr:spPr>
        <a:xfrm>
          <a:off x="16594666" y="264583"/>
          <a:ext cx="14234583" cy="9547166"/>
        </a:xfrm>
        <a:prstGeom prst="rect">
          <a:avLst/>
        </a:prstGeom>
      </xdr:spPr>
    </xdr:pic>
    <xdr:clientData/>
  </xdr:twoCellAnchor>
  <xdr:twoCellAnchor editAs="oneCell">
    <xdr:from>
      <xdr:col>23</xdr:col>
      <xdr:colOff>246336</xdr:colOff>
      <xdr:row>0</xdr:row>
      <xdr:rowOff>0</xdr:rowOff>
    </xdr:from>
    <xdr:to>
      <xdr:col>46</xdr:col>
      <xdr:colOff>71909</xdr:colOff>
      <xdr:row>61</xdr:row>
      <xdr:rowOff>53784</xdr:rowOff>
    </xdr:to>
    <xdr:pic>
      <xdr:nvPicPr>
        <xdr:cNvPr id="2" name="Image 1">
          <a:extLst>
            <a:ext uri="{FF2B5EF4-FFF2-40B4-BE49-F238E27FC236}">
              <a16:creationId xmlns:a16="http://schemas.microsoft.com/office/drawing/2014/main" id="{370460C6-9E70-47C5-B19F-1258FED7D2F2}"/>
            </a:ext>
          </a:extLst>
        </xdr:cNvPr>
        <xdr:cNvPicPr>
          <a:picLocks noChangeAspect="1"/>
        </xdr:cNvPicPr>
      </xdr:nvPicPr>
      <xdr:blipFill>
        <a:blip xmlns:r="http://schemas.openxmlformats.org/officeDocument/2006/relationships" r:embed="rId2"/>
        <a:stretch>
          <a:fillRect/>
        </a:stretch>
      </xdr:blipFill>
      <xdr:spPr>
        <a:xfrm>
          <a:off x="20782236" y="0"/>
          <a:ext cx="15941873" cy="103693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0</xdr:colOff>
      <xdr:row>1</xdr:row>
      <xdr:rowOff>0</xdr:rowOff>
    </xdr:from>
    <xdr:to>
      <xdr:col>32</xdr:col>
      <xdr:colOff>230553</xdr:colOff>
      <xdr:row>8</xdr:row>
      <xdr:rowOff>121928</xdr:rowOff>
    </xdr:to>
    <xdr:pic>
      <xdr:nvPicPr>
        <xdr:cNvPr id="7" name="Image 6">
          <a:extLst>
            <a:ext uri="{FF2B5EF4-FFF2-40B4-BE49-F238E27FC236}">
              <a16:creationId xmlns:a16="http://schemas.microsoft.com/office/drawing/2014/main" id="{24E49C88-54CA-82C2-DA94-47DF9420A40A}"/>
            </a:ext>
          </a:extLst>
        </xdr:cNvPr>
        <xdr:cNvPicPr>
          <a:picLocks noChangeAspect="1"/>
        </xdr:cNvPicPr>
      </xdr:nvPicPr>
      <xdr:blipFill>
        <a:blip xmlns:r="http://schemas.openxmlformats.org/officeDocument/2006/relationships" r:embed="rId1"/>
        <a:stretch>
          <a:fillRect/>
        </a:stretch>
      </xdr:blipFill>
      <xdr:spPr>
        <a:xfrm>
          <a:off x="17250833" y="338667"/>
          <a:ext cx="6411220" cy="1571844"/>
        </a:xfrm>
        <a:prstGeom prst="rect">
          <a:avLst/>
        </a:prstGeom>
      </xdr:spPr>
    </xdr:pic>
    <xdr:clientData/>
  </xdr:twoCellAnchor>
  <xdr:twoCellAnchor editAs="oneCell">
    <xdr:from>
      <xdr:col>24</xdr:col>
      <xdr:colOff>0</xdr:colOff>
      <xdr:row>10</xdr:row>
      <xdr:rowOff>0</xdr:rowOff>
    </xdr:from>
    <xdr:to>
      <xdr:col>32</xdr:col>
      <xdr:colOff>221026</xdr:colOff>
      <xdr:row>25</xdr:row>
      <xdr:rowOff>105122</xdr:rowOff>
    </xdr:to>
    <xdr:pic>
      <xdr:nvPicPr>
        <xdr:cNvPr id="9" name="Image 8">
          <a:extLst>
            <a:ext uri="{FF2B5EF4-FFF2-40B4-BE49-F238E27FC236}">
              <a16:creationId xmlns:a16="http://schemas.microsoft.com/office/drawing/2014/main" id="{2A33936C-6509-71CB-F98A-4AB95BF38576}"/>
            </a:ext>
          </a:extLst>
        </xdr:cNvPr>
        <xdr:cNvPicPr>
          <a:picLocks noChangeAspect="1"/>
        </xdr:cNvPicPr>
      </xdr:nvPicPr>
      <xdr:blipFill>
        <a:blip xmlns:r="http://schemas.openxmlformats.org/officeDocument/2006/relationships" r:embed="rId2"/>
        <a:stretch>
          <a:fillRect/>
        </a:stretch>
      </xdr:blipFill>
      <xdr:spPr>
        <a:xfrm>
          <a:off x="17250833" y="2106083"/>
          <a:ext cx="6401693" cy="2486372"/>
        </a:xfrm>
        <a:prstGeom prst="rect">
          <a:avLst/>
        </a:prstGeom>
      </xdr:spPr>
    </xdr:pic>
    <xdr:clientData/>
  </xdr:twoCellAnchor>
  <xdr:twoCellAnchor editAs="oneCell">
    <xdr:from>
      <xdr:col>24</xdr:col>
      <xdr:colOff>0</xdr:colOff>
      <xdr:row>26</xdr:row>
      <xdr:rowOff>0</xdr:rowOff>
    </xdr:from>
    <xdr:to>
      <xdr:col>32</xdr:col>
      <xdr:colOff>240079</xdr:colOff>
      <xdr:row>38</xdr:row>
      <xdr:rowOff>9792</xdr:rowOff>
    </xdr:to>
    <xdr:pic>
      <xdr:nvPicPr>
        <xdr:cNvPr id="10" name="Image 9">
          <a:extLst>
            <a:ext uri="{FF2B5EF4-FFF2-40B4-BE49-F238E27FC236}">
              <a16:creationId xmlns:a16="http://schemas.microsoft.com/office/drawing/2014/main" id="{6FB19A62-A541-8451-B789-B2A763D384A3}"/>
            </a:ext>
          </a:extLst>
        </xdr:cNvPr>
        <xdr:cNvPicPr>
          <a:picLocks noChangeAspect="1"/>
        </xdr:cNvPicPr>
      </xdr:nvPicPr>
      <xdr:blipFill>
        <a:blip xmlns:r="http://schemas.openxmlformats.org/officeDocument/2006/relationships" r:embed="rId3"/>
        <a:stretch>
          <a:fillRect/>
        </a:stretch>
      </xdr:blipFill>
      <xdr:spPr>
        <a:xfrm>
          <a:off x="17250833" y="4646083"/>
          <a:ext cx="6420746" cy="1914792"/>
        </a:xfrm>
        <a:prstGeom prst="rect">
          <a:avLst/>
        </a:prstGeom>
      </xdr:spPr>
    </xdr:pic>
    <xdr:clientData/>
  </xdr:twoCellAnchor>
  <xdr:twoCellAnchor editAs="oneCell">
    <xdr:from>
      <xdr:col>24</xdr:col>
      <xdr:colOff>0</xdr:colOff>
      <xdr:row>39</xdr:row>
      <xdr:rowOff>0</xdr:rowOff>
    </xdr:from>
    <xdr:to>
      <xdr:col>32</xdr:col>
      <xdr:colOff>230553</xdr:colOff>
      <xdr:row>51</xdr:row>
      <xdr:rowOff>124108</xdr:rowOff>
    </xdr:to>
    <xdr:pic>
      <xdr:nvPicPr>
        <xdr:cNvPr id="11" name="Image 10">
          <a:extLst>
            <a:ext uri="{FF2B5EF4-FFF2-40B4-BE49-F238E27FC236}">
              <a16:creationId xmlns:a16="http://schemas.microsoft.com/office/drawing/2014/main" id="{AA0741FD-E0AA-163B-B207-F38831C3CDB9}"/>
            </a:ext>
          </a:extLst>
        </xdr:cNvPr>
        <xdr:cNvPicPr>
          <a:picLocks noChangeAspect="1"/>
        </xdr:cNvPicPr>
      </xdr:nvPicPr>
      <xdr:blipFill>
        <a:blip xmlns:r="http://schemas.openxmlformats.org/officeDocument/2006/relationships" r:embed="rId4"/>
        <a:stretch>
          <a:fillRect/>
        </a:stretch>
      </xdr:blipFill>
      <xdr:spPr>
        <a:xfrm>
          <a:off x="17250833" y="6709833"/>
          <a:ext cx="6411220" cy="2029108"/>
        </a:xfrm>
        <a:prstGeom prst="rect">
          <a:avLst/>
        </a:prstGeom>
      </xdr:spPr>
    </xdr:pic>
    <xdr:clientData/>
  </xdr:twoCellAnchor>
  <xdr:twoCellAnchor editAs="oneCell">
    <xdr:from>
      <xdr:col>24</xdr:col>
      <xdr:colOff>0</xdr:colOff>
      <xdr:row>53</xdr:row>
      <xdr:rowOff>0</xdr:rowOff>
    </xdr:from>
    <xdr:to>
      <xdr:col>32</xdr:col>
      <xdr:colOff>240079</xdr:colOff>
      <xdr:row>63</xdr:row>
      <xdr:rowOff>70081</xdr:rowOff>
    </xdr:to>
    <xdr:pic>
      <xdr:nvPicPr>
        <xdr:cNvPr id="12" name="Image 11">
          <a:extLst>
            <a:ext uri="{FF2B5EF4-FFF2-40B4-BE49-F238E27FC236}">
              <a16:creationId xmlns:a16="http://schemas.microsoft.com/office/drawing/2014/main" id="{1F32A6C6-0A62-772F-C9D9-7BE0F79B3197}"/>
            </a:ext>
          </a:extLst>
        </xdr:cNvPr>
        <xdr:cNvPicPr>
          <a:picLocks noChangeAspect="1"/>
        </xdr:cNvPicPr>
      </xdr:nvPicPr>
      <xdr:blipFill>
        <a:blip xmlns:r="http://schemas.openxmlformats.org/officeDocument/2006/relationships" r:embed="rId5"/>
        <a:stretch>
          <a:fillRect/>
        </a:stretch>
      </xdr:blipFill>
      <xdr:spPr>
        <a:xfrm>
          <a:off x="17250833" y="8932333"/>
          <a:ext cx="6420746" cy="1657581"/>
        </a:xfrm>
        <a:prstGeom prst="rect">
          <a:avLst/>
        </a:prstGeom>
      </xdr:spPr>
    </xdr:pic>
    <xdr:clientData/>
  </xdr:twoCellAnchor>
  <xdr:twoCellAnchor editAs="oneCell">
    <xdr:from>
      <xdr:col>24</xdr:col>
      <xdr:colOff>0</xdr:colOff>
      <xdr:row>64</xdr:row>
      <xdr:rowOff>0</xdr:rowOff>
    </xdr:from>
    <xdr:to>
      <xdr:col>32</xdr:col>
      <xdr:colOff>230553</xdr:colOff>
      <xdr:row>83</xdr:row>
      <xdr:rowOff>70281</xdr:rowOff>
    </xdr:to>
    <xdr:pic>
      <xdr:nvPicPr>
        <xdr:cNvPr id="13" name="Image 12">
          <a:extLst>
            <a:ext uri="{FF2B5EF4-FFF2-40B4-BE49-F238E27FC236}">
              <a16:creationId xmlns:a16="http://schemas.microsoft.com/office/drawing/2014/main" id="{C280C64D-D99A-F32B-8144-1EFD62124DD0}"/>
            </a:ext>
          </a:extLst>
        </xdr:cNvPr>
        <xdr:cNvPicPr>
          <a:picLocks noChangeAspect="1"/>
        </xdr:cNvPicPr>
      </xdr:nvPicPr>
      <xdr:blipFill>
        <a:blip xmlns:r="http://schemas.openxmlformats.org/officeDocument/2006/relationships" r:embed="rId6"/>
        <a:stretch>
          <a:fillRect/>
        </a:stretch>
      </xdr:blipFill>
      <xdr:spPr>
        <a:xfrm>
          <a:off x="17250833" y="10678583"/>
          <a:ext cx="6411220" cy="30865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22</xdr:col>
      <xdr:colOff>0</xdr:colOff>
      <xdr:row>1</xdr:row>
      <xdr:rowOff>0</xdr:rowOff>
    </xdr:from>
    <xdr:to>
      <xdr:col>30</xdr:col>
      <xdr:colOff>439062</xdr:colOff>
      <xdr:row>12</xdr:row>
      <xdr:rowOff>56367</xdr:rowOff>
    </xdr:to>
    <xdr:pic>
      <xdr:nvPicPr>
        <xdr:cNvPr id="2" name="Image 1">
          <a:extLst>
            <a:ext uri="{FF2B5EF4-FFF2-40B4-BE49-F238E27FC236}">
              <a16:creationId xmlns:a16="http://schemas.microsoft.com/office/drawing/2014/main" id="{9C9ADF6A-892D-6417-4E11-2EFD2FD2DD39}"/>
            </a:ext>
          </a:extLst>
        </xdr:cNvPr>
        <xdr:cNvPicPr>
          <a:picLocks noChangeAspect="1"/>
        </xdr:cNvPicPr>
      </xdr:nvPicPr>
      <xdr:blipFill>
        <a:blip xmlns:r="http://schemas.openxmlformats.org/officeDocument/2006/relationships" r:embed="rId1"/>
        <a:stretch>
          <a:fillRect/>
        </a:stretch>
      </xdr:blipFill>
      <xdr:spPr>
        <a:xfrm>
          <a:off x="12837583" y="275167"/>
          <a:ext cx="6535062" cy="1971950"/>
        </a:xfrm>
        <a:prstGeom prst="rect">
          <a:avLst/>
        </a:prstGeom>
      </xdr:spPr>
    </xdr:pic>
    <xdr:clientData/>
  </xdr:twoCellAnchor>
  <xdr:twoCellAnchor editAs="oneCell">
    <xdr:from>
      <xdr:col>22</xdr:col>
      <xdr:colOff>0</xdr:colOff>
      <xdr:row>13</xdr:row>
      <xdr:rowOff>0</xdr:rowOff>
    </xdr:from>
    <xdr:to>
      <xdr:col>30</xdr:col>
      <xdr:colOff>429536</xdr:colOff>
      <xdr:row>26</xdr:row>
      <xdr:rowOff>12990</xdr:rowOff>
    </xdr:to>
    <xdr:pic>
      <xdr:nvPicPr>
        <xdr:cNvPr id="3" name="Image 2">
          <a:extLst>
            <a:ext uri="{FF2B5EF4-FFF2-40B4-BE49-F238E27FC236}">
              <a16:creationId xmlns:a16="http://schemas.microsoft.com/office/drawing/2014/main" id="{2911580F-034C-8B3F-A7ED-BFDB31336BA8}"/>
            </a:ext>
          </a:extLst>
        </xdr:cNvPr>
        <xdr:cNvPicPr>
          <a:picLocks noChangeAspect="1"/>
        </xdr:cNvPicPr>
      </xdr:nvPicPr>
      <xdr:blipFill>
        <a:blip xmlns:r="http://schemas.openxmlformats.org/officeDocument/2006/relationships" r:embed="rId2"/>
        <a:stretch>
          <a:fillRect/>
        </a:stretch>
      </xdr:blipFill>
      <xdr:spPr>
        <a:xfrm>
          <a:off x="12837583" y="2349500"/>
          <a:ext cx="6525536" cy="2076740"/>
        </a:xfrm>
        <a:prstGeom prst="rect">
          <a:avLst/>
        </a:prstGeom>
      </xdr:spPr>
    </xdr:pic>
    <xdr:clientData/>
  </xdr:twoCellAnchor>
  <xdr:twoCellAnchor editAs="oneCell">
    <xdr:from>
      <xdr:col>22</xdr:col>
      <xdr:colOff>0</xdr:colOff>
      <xdr:row>27</xdr:row>
      <xdr:rowOff>0</xdr:rowOff>
    </xdr:from>
    <xdr:to>
      <xdr:col>30</xdr:col>
      <xdr:colOff>448588</xdr:colOff>
      <xdr:row>41</xdr:row>
      <xdr:rowOff>140030</xdr:rowOff>
    </xdr:to>
    <xdr:pic>
      <xdr:nvPicPr>
        <xdr:cNvPr id="4" name="Image 3">
          <a:extLst>
            <a:ext uri="{FF2B5EF4-FFF2-40B4-BE49-F238E27FC236}">
              <a16:creationId xmlns:a16="http://schemas.microsoft.com/office/drawing/2014/main" id="{2734BD38-7F11-64BC-6998-A2FF9B11234A}"/>
            </a:ext>
          </a:extLst>
        </xdr:cNvPr>
        <xdr:cNvPicPr>
          <a:picLocks noChangeAspect="1"/>
        </xdr:cNvPicPr>
      </xdr:nvPicPr>
      <xdr:blipFill>
        <a:blip xmlns:r="http://schemas.openxmlformats.org/officeDocument/2006/relationships" r:embed="rId3"/>
        <a:stretch>
          <a:fillRect/>
        </a:stretch>
      </xdr:blipFill>
      <xdr:spPr>
        <a:xfrm>
          <a:off x="12837583" y="4572000"/>
          <a:ext cx="6544588" cy="2362530"/>
        </a:xfrm>
        <a:prstGeom prst="rect">
          <a:avLst/>
        </a:prstGeom>
      </xdr:spPr>
    </xdr:pic>
    <xdr:clientData/>
  </xdr:twoCellAnchor>
  <xdr:twoCellAnchor editAs="oneCell">
    <xdr:from>
      <xdr:col>22</xdr:col>
      <xdr:colOff>0</xdr:colOff>
      <xdr:row>42</xdr:row>
      <xdr:rowOff>0</xdr:rowOff>
    </xdr:from>
    <xdr:to>
      <xdr:col>30</xdr:col>
      <xdr:colOff>400957</xdr:colOff>
      <xdr:row>57</xdr:row>
      <xdr:rowOff>47964</xdr:rowOff>
    </xdr:to>
    <xdr:pic>
      <xdr:nvPicPr>
        <xdr:cNvPr id="5" name="Image 4">
          <a:extLst>
            <a:ext uri="{FF2B5EF4-FFF2-40B4-BE49-F238E27FC236}">
              <a16:creationId xmlns:a16="http://schemas.microsoft.com/office/drawing/2014/main" id="{AD0AAE18-A386-AEAC-1AE8-8882599CD1A3}"/>
            </a:ext>
          </a:extLst>
        </xdr:cNvPr>
        <xdr:cNvPicPr>
          <a:picLocks noChangeAspect="1"/>
        </xdr:cNvPicPr>
      </xdr:nvPicPr>
      <xdr:blipFill>
        <a:blip xmlns:r="http://schemas.openxmlformats.org/officeDocument/2006/relationships" r:embed="rId4"/>
        <a:stretch>
          <a:fillRect/>
        </a:stretch>
      </xdr:blipFill>
      <xdr:spPr>
        <a:xfrm>
          <a:off x="12837583" y="6953250"/>
          <a:ext cx="6496957" cy="2429214"/>
        </a:xfrm>
        <a:prstGeom prst="rect">
          <a:avLst/>
        </a:prstGeom>
      </xdr:spPr>
    </xdr:pic>
    <xdr:clientData/>
  </xdr:twoCellAnchor>
  <xdr:twoCellAnchor editAs="oneCell">
    <xdr:from>
      <xdr:col>22</xdr:col>
      <xdr:colOff>0</xdr:colOff>
      <xdr:row>58</xdr:row>
      <xdr:rowOff>0</xdr:rowOff>
    </xdr:from>
    <xdr:to>
      <xdr:col>30</xdr:col>
      <xdr:colOff>439062</xdr:colOff>
      <xdr:row>72</xdr:row>
      <xdr:rowOff>130503</xdr:rowOff>
    </xdr:to>
    <xdr:pic>
      <xdr:nvPicPr>
        <xdr:cNvPr id="6" name="Image 5">
          <a:extLst>
            <a:ext uri="{FF2B5EF4-FFF2-40B4-BE49-F238E27FC236}">
              <a16:creationId xmlns:a16="http://schemas.microsoft.com/office/drawing/2014/main" id="{D71AA6A3-334E-8447-3BAA-AB42CEC21220}"/>
            </a:ext>
          </a:extLst>
        </xdr:cNvPr>
        <xdr:cNvPicPr>
          <a:picLocks noChangeAspect="1"/>
        </xdr:cNvPicPr>
      </xdr:nvPicPr>
      <xdr:blipFill>
        <a:blip xmlns:r="http://schemas.openxmlformats.org/officeDocument/2006/relationships" r:embed="rId5"/>
        <a:stretch>
          <a:fillRect/>
        </a:stretch>
      </xdr:blipFill>
      <xdr:spPr>
        <a:xfrm>
          <a:off x="12837583" y="9493250"/>
          <a:ext cx="6535062" cy="2353003"/>
        </a:xfrm>
        <a:prstGeom prst="rect">
          <a:avLst/>
        </a:prstGeom>
      </xdr:spPr>
    </xdr:pic>
    <xdr:clientData/>
  </xdr:twoCellAnchor>
  <xdr:twoCellAnchor editAs="oneCell">
    <xdr:from>
      <xdr:col>22</xdr:col>
      <xdr:colOff>0</xdr:colOff>
      <xdr:row>73</xdr:row>
      <xdr:rowOff>0</xdr:rowOff>
    </xdr:from>
    <xdr:to>
      <xdr:col>30</xdr:col>
      <xdr:colOff>391430</xdr:colOff>
      <xdr:row>84</xdr:row>
      <xdr:rowOff>101858</xdr:rowOff>
    </xdr:to>
    <xdr:pic>
      <xdr:nvPicPr>
        <xdr:cNvPr id="7" name="Image 6">
          <a:extLst>
            <a:ext uri="{FF2B5EF4-FFF2-40B4-BE49-F238E27FC236}">
              <a16:creationId xmlns:a16="http://schemas.microsoft.com/office/drawing/2014/main" id="{BE0C2014-9099-1088-B434-2E5615373CCD}"/>
            </a:ext>
          </a:extLst>
        </xdr:cNvPr>
        <xdr:cNvPicPr>
          <a:picLocks noChangeAspect="1"/>
        </xdr:cNvPicPr>
      </xdr:nvPicPr>
      <xdr:blipFill>
        <a:blip xmlns:r="http://schemas.openxmlformats.org/officeDocument/2006/relationships" r:embed="rId6"/>
        <a:stretch>
          <a:fillRect/>
        </a:stretch>
      </xdr:blipFill>
      <xdr:spPr>
        <a:xfrm>
          <a:off x="12837583" y="11874500"/>
          <a:ext cx="6487430" cy="1848108"/>
        </a:xfrm>
        <a:prstGeom prst="rect">
          <a:avLst/>
        </a:prstGeom>
      </xdr:spPr>
    </xdr:pic>
    <xdr:clientData/>
  </xdr:twoCellAnchor>
  <xdr:twoCellAnchor editAs="oneCell">
    <xdr:from>
      <xdr:col>22</xdr:col>
      <xdr:colOff>0</xdr:colOff>
      <xdr:row>85</xdr:row>
      <xdr:rowOff>0</xdr:rowOff>
    </xdr:from>
    <xdr:to>
      <xdr:col>30</xdr:col>
      <xdr:colOff>429536</xdr:colOff>
      <xdr:row>96</xdr:row>
      <xdr:rowOff>111384</xdr:rowOff>
    </xdr:to>
    <xdr:pic>
      <xdr:nvPicPr>
        <xdr:cNvPr id="8" name="Image 7">
          <a:extLst>
            <a:ext uri="{FF2B5EF4-FFF2-40B4-BE49-F238E27FC236}">
              <a16:creationId xmlns:a16="http://schemas.microsoft.com/office/drawing/2014/main" id="{5E5CF1D2-7086-A081-3470-24E81D3CC303}"/>
            </a:ext>
          </a:extLst>
        </xdr:cNvPr>
        <xdr:cNvPicPr>
          <a:picLocks noChangeAspect="1"/>
        </xdr:cNvPicPr>
      </xdr:nvPicPr>
      <xdr:blipFill>
        <a:blip xmlns:r="http://schemas.openxmlformats.org/officeDocument/2006/relationships" r:embed="rId7"/>
        <a:stretch>
          <a:fillRect/>
        </a:stretch>
      </xdr:blipFill>
      <xdr:spPr>
        <a:xfrm>
          <a:off x="12837583" y="13779500"/>
          <a:ext cx="6525536" cy="185763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ffvoile.net/ffv/sportif/ClmtCoureurFiche.asp?clid=1038937B" TargetMode="External"/><Relationship Id="rId2" Type="http://schemas.openxmlformats.org/officeDocument/2006/relationships/hyperlink" Target="http://www.ffvoile.net/ffv/sportif/ClmtCoureurFiche.asp?clid=1009029X" TargetMode="External"/><Relationship Id="rId1" Type="http://schemas.openxmlformats.org/officeDocument/2006/relationships/hyperlink" Target="http://www.ffvoile.net/ffv/sportif/ClmtCoureurFiche.asp?clid=0777490L" TargetMode="External"/><Relationship Id="rId5" Type="http://schemas.openxmlformats.org/officeDocument/2006/relationships/hyperlink" Target="https://www.velaclasicamenorca.com/resultados.php?ln=sp" TargetMode="External"/><Relationship Id="rId4" Type="http://schemas.openxmlformats.org/officeDocument/2006/relationships/hyperlink" Target="http://www.ffvoile.net/ffv/sportif/ClmtCoureurFiche.asp?clid=0777490L"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veledepoca.com/wp-content/uploads/2023/09/classifica-per-stampa2023.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manage2sail.com/en-US/event/46RR2025"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www.ffvoile.net/ffv/sportif/ClmtCoureurFiche.asp?clid=1009029X" TargetMode="External"/><Relationship Id="rId2" Type="http://schemas.openxmlformats.org/officeDocument/2006/relationships/hyperlink" Target="http://www.ffvoile.net/ffv/sportif/ClmtCoureurFiche.asp?clid=0452910G" TargetMode="External"/><Relationship Id="rId1" Type="http://schemas.openxmlformats.org/officeDocument/2006/relationships/hyperlink" Target="http://www.ffvoile.net/ffv/sportif/ClmtCoureurFiche.asp?clid=1010340N" TargetMode="External"/><Relationship Id="rId6" Type="http://schemas.openxmlformats.org/officeDocument/2006/relationships/hyperlink" Target="https://www.racingrulesofsailing.org/documents/10650/event" TargetMode="External"/><Relationship Id="rId5" Type="http://schemas.openxmlformats.org/officeDocument/2006/relationships/hyperlink" Target="http://www.ffvoile.net/ffv/sportif/ClmtCoureurFiche.asp?clid=1013801T" TargetMode="External"/><Relationship Id="rId4" Type="http://schemas.openxmlformats.org/officeDocument/2006/relationships/hyperlink" Target="http://www.ffvoile.net/ffv/sportif/ClmtCoureurFiche.asp?clid=1207352J"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8" Type="http://schemas.openxmlformats.org/officeDocument/2006/relationships/hyperlink" Target="http://www.ffvoile.net/ffv/sportif/ClmtCoureurFiche.asp?clid=1009029X" TargetMode="External"/><Relationship Id="rId13" Type="http://schemas.openxmlformats.org/officeDocument/2006/relationships/printerSettings" Target="../printerSettings/printerSettings4.bin"/><Relationship Id="rId3" Type="http://schemas.openxmlformats.org/officeDocument/2006/relationships/hyperlink" Target="http://www.ffvoile.net/ffv/sportif/ClmtCoureurFiche.asp?clid=1009029X" TargetMode="External"/><Relationship Id="rId7" Type="http://schemas.openxmlformats.org/officeDocument/2006/relationships/hyperlink" Target="http://www.ffvoile.net/ffv/sportif/ClmtCoureurFiche.asp?clid=0777490L" TargetMode="External"/><Relationship Id="rId12" Type="http://schemas.openxmlformats.org/officeDocument/2006/relationships/hyperlink" Target="https://www.voilesdantibes.com/resultats-official-notice-board/" TargetMode="External"/><Relationship Id="rId2" Type="http://schemas.openxmlformats.org/officeDocument/2006/relationships/hyperlink" Target="http://www.ffvoile.net/ffv/sportif/ClmtCoureurFiche.asp?clid=0777490L" TargetMode="External"/><Relationship Id="rId1" Type="http://schemas.openxmlformats.org/officeDocument/2006/relationships/hyperlink" Target="http://www.ffvoile.net/ffv/sportif/ClmtCoureurFiche.asp?clid=1010340N" TargetMode="External"/><Relationship Id="rId6" Type="http://schemas.openxmlformats.org/officeDocument/2006/relationships/hyperlink" Target="http://www.ffvoile.net/ffv/sportif/ClmtCoureurFiche.asp?clid=1010340N" TargetMode="External"/><Relationship Id="rId11" Type="http://schemas.openxmlformats.org/officeDocument/2006/relationships/hyperlink" Target="http://www.ffvoile.net/ffv/sportif/ClmtCoureurFiche.asp?clid=0777490L" TargetMode="External"/><Relationship Id="rId5" Type="http://schemas.openxmlformats.org/officeDocument/2006/relationships/hyperlink" Target="http://www.ffvoile.net/ffv/sportif/ClmtCoureurFiche.asp?clid=1013801T" TargetMode="External"/><Relationship Id="rId10" Type="http://schemas.openxmlformats.org/officeDocument/2006/relationships/hyperlink" Target="http://www.ffvoile.net/ffv/sportif/ClmtCoureurFiche.asp?clid=1013801T" TargetMode="External"/><Relationship Id="rId4" Type="http://schemas.openxmlformats.org/officeDocument/2006/relationships/hyperlink" Target="http://www.ffvoile.net/ffv/sportif/ClmtCoureurFiche.asp?clid=1038937B" TargetMode="External"/><Relationship Id="rId9" Type="http://schemas.openxmlformats.org/officeDocument/2006/relationships/hyperlink" Target="http://www.ffvoile.net/ffv/sportif/ClmtCoureurFiche.asp?clid=1038937B" TargetMode="External"/><Relationship Id="rId1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hyperlink" Target="https://www.racingrulesofsailing.org/documents/10404/event?name=Argentario%2520Sailing%2520Week%25202025" TargetMode="External"/><Relationship Id="rId2" Type="http://schemas.openxmlformats.org/officeDocument/2006/relationships/hyperlink" Target="http://www.ffvoile.net/ffv/sportif/ClmtCoureurFiche.asp?clid=1038937B" TargetMode="External"/><Relationship Id="rId1" Type="http://schemas.openxmlformats.org/officeDocument/2006/relationships/hyperlink" Target="http://www.ffvoile.net/ffv/sportif/ClmtCoureurFiche.asp?clid=1010340N" TargetMode="External"/><Relationship Id="rId5" Type="http://schemas.openxmlformats.org/officeDocument/2006/relationships/drawing" Target="../drawings/drawing3.xml"/><Relationship Id="rId4"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http://www.ffvoile.net/ffv/sportif/ClmtCoureurFiche.asp?clid=1009029X" TargetMode="External"/><Relationship Id="rId2" Type="http://schemas.openxmlformats.org/officeDocument/2006/relationships/hyperlink" Target="http://www.ffvoile.net/ffv/sportif/ClmtCoureurFiche.asp?clid=0777490L" TargetMode="External"/><Relationship Id="rId1" Type="http://schemas.openxmlformats.org/officeDocument/2006/relationships/hyperlink" Target="http://www.ffvoile.net/ffv/sportif/ClmtCoureurFiche.asp?clid=1010340N" TargetMode="External"/><Relationship Id="rId6" Type="http://schemas.openxmlformats.org/officeDocument/2006/relationships/hyperlink" Target="https://www.puigvelaclassica.com/the-results/" TargetMode="External"/><Relationship Id="rId5" Type="http://schemas.openxmlformats.org/officeDocument/2006/relationships/hyperlink" Target="http://www.ffvoile.net/ffv/sportif/ClmtCoureurFiche.asp?clid=0777490L" TargetMode="External"/><Relationship Id="rId4" Type="http://schemas.openxmlformats.org/officeDocument/2006/relationships/hyperlink" Target="http://www.ffvoile.net/ffv/sportif/ClmtCoureurFiche.asp?clid=1038937B"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ffvoile.net/ffv/sportif/ClmtCoureurFiche.asp?clid=0777490L" TargetMode="External"/><Relationship Id="rId2" Type="http://schemas.openxmlformats.org/officeDocument/2006/relationships/hyperlink" Target="http://www.ffvoile.net/ffv/sportif/ClmtCoureurFiche.asp?clid=1038937B" TargetMode="External"/><Relationship Id="rId1" Type="http://schemas.openxmlformats.org/officeDocument/2006/relationships/hyperlink" Target="http://www.ffvoile.net/ffv/sportif/ClmtCoureurFiche.asp?clid=1009029X" TargetMode="External"/><Relationship Id="rId4" Type="http://schemas.openxmlformats.org/officeDocument/2006/relationships/hyperlink" Target="https://www.velaclasicamallorca.com/resultados?year=2025&amp;clas=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zoomScale="85" zoomScaleNormal="85" workbookViewId="0">
      <selection activeCell="F1" sqref="F1"/>
    </sheetView>
  </sheetViews>
  <sheetFormatPr baseColWidth="10" defaultColWidth="7" defaultRowHeight="20.25" customHeight="1" x14ac:dyDescent="0.2"/>
  <cols>
    <col min="1" max="1" width="5.140625" style="1" customWidth="1"/>
    <col min="2" max="16384" width="7" style="1"/>
  </cols>
  <sheetData>
    <row r="1" spans="1:18" ht="42.75" customHeight="1" x14ac:dyDescent="0.2">
      <c r="F1" s="33" t="s">
        <v>445</v>
      </c>
    </row>
    <row r="2" spans="1:18" s="32" customFormat="1" ht="21.75" customHeight="1" x14ac:dyDescent="0.2">
      <c r="A2" s="31" t="s">
        <v>371</v>
      </c>
    </row>
    <row r="3" spans="1:18" s="32" customFormat="1" ht="21.75" customHeight="1" x14ac:dyDescent="0.2">
      <c r="A3" s="31" t="s">
        <v>105</v>
      </c>
    </row>
    <row r="4" spans="1:18" s="32" customFormat="1" ht="21.75" customHeight="1" x14ac:dyDescent="0.2">
      <c r="A4" s="31" t="s">
        <v>370</v>
      </c>
    </row>
    <row r="5" spans="1:18" s="32" customFormat="1" ht="27.75" customHeight="1" x14ac:dyDescent="0.2">
      <c r="A5" s="31"/>
    </row>
    <row r="6" spans="1:18" ht="20.25" customHeight="1" x14ac:dyDescent="0.2">
      <c r="A6" s="282" t="s">
        <v>7</v>
      </c>
      <c r="B6" s="283"/>
      <c r="C6" s="286" t="s">
        <v>9</v>
      </c>
      <c r="D6" s="286"/>
      <c r="E6" s="286"/>
      <c r="F6" s="286"/>
      <c r="G6" s="286"/>
      <c r="H6" s="286"/>
      <c r="I6" s="286"/>
      <c r="J6" s="286"/>
      <c r="K6" s="286"/>
      <c r="L6" s="286"/>
      <c r="M6" s="286"/>
      <c r="N6" s="286"/>
      <c r="O6" s="286"/>
      <c r="P6" s="286"/>
      <c r="Q6" s="286"/>
      <c r="R6" s="286"/>
    </row>
    <row r="7" spans="1:18" ht="20.25" customHeight="1" x14ac:dyDescent="0.2">
      <c r="A7" s="284"/>
      <c r="B7" s="285"/>
      <c r="C7" s="6">
        <v>1</v>
      </c>
      <c r="D7" s="6">
        <v>2</v>
      </c>
      <c r="E7" s="6">
        <v>3</v>
      </c>
      <c r="F7" s="6">
        <v>4</v>
      </c>
      <c r="G7" s="6">
        <v>5</v>
      </c>
      <c r="H7" s="6">
        <v>6</v>
      </c>
      <c r="I7" s="6">
        <v>7</v>
      </c>
      <c r="J7" s="6">
        <v>8</v>
      </c>
      <c r="K7" s="6">
        <v>9</v>
      </c>
      <c r="L7" s="6">
        <v>10</v>
      </c>
      <c r="M7" s="6">
        <v>11</v>
      </c>
      <c r="N7" s="6">
        <v>12</v>
      </c>
      <c r="O7" s="6">
        <v>13</v>
      </c>
      <c r="P7" s="6">
        <v>14</v>
      </c>
      <c r="Q7" s="6">
        <v>15</v>
      </c>
      <c r="R7" s="6">
        <v>16</v>
      </c>
    </row>
    <row r="8" spans="1:18" ht="20.25" customHeight="1" x14ac:dyDescent="0.2">
      <c r="A8" s="287" t="s">
        <v>10</v>
      </c>
      <c r="B8" s="6">
        <v>1</v>
      </c>
      <c r="C8" s="113">
        <f>100*((C$7-$B8+1)/C$7)+50*(LOG(C$7/$B8))</f>
        <v>100</v>
      </c>
      <c r="D8" s="114">
        <f t="shared" ref="D8:R23" si="0">100*((D$7-$B8+1)/D$7)+50*(LOG(D$7/$B8))</f>
        <v>115.05149978319906</v>
      </c>
      <c r="E8" s="99">
        <f t="shared" si="0"/>
        <v>123.85606273598313</v>
      </c>
      <c r="F8" s="98">
        <f t="shared" si="0"/>
        <v>130.10299956639813</v>
      </c>
      <c r="G8" s="98">
        <f t="shared" si="0"/>
        <v>134.94850021680094</v>
      </c>
      <c r="H8" s="98">
        <f t="shared" si="0"/>
        <v>138.90756251918219</v>
      </c>
      <c r="I8" s="99">
        <f t="shared" si="0"/>
        <v>142.25490200071283</v>
      </c>
      <c r="J8" s="98">
        <f t="shared" si="0"/>
        <v>145.15449934959719</v>
      </c>
      <c r="K8" s="98">
        <f t="shared" si="0"/>
        <v>147.71212547196626</v>
      </c>
      <c r="L8" s="98">
        <f t="shared" si="0"/>
        <v>150</v>
      </c>
      <c r="M8" s="98">
        <f t="shared" si="0"/>
        <v>152.06963425791125</v>
      </c>
      <c r="N8" s="98">
        <f t="shared" si="0"/>
        <v>153.95906230238126</v>
      </c>
      <c r="O8" s="98">
        <f t="shared" si="0"/>
        <v>155.69716761534184</v>
      </c>
      <c r="P8" s="98">
        <f t="shared" si="0"/>
        <v>157.30640178391189</v>
      </c>
      <c r="Q8" s="98">
        <f t="shared" si="0"/>
        <v>158.80456295278407</v>
      </c>
      <c r="R8" s="100">
        <f t="shared" si="0"/>
        <v>160.20599913279625</v>
      </c>
    </row>
    <row r="9" spans="1:18" ht="20.25" customHeight="1" x14ac:dyDescent="0.2">
      <c r="A9" s="287"/>
      <c r="B9" s="6">
        <v>2</v>
      </c>
      <c r="C9" s="7"/>
      <c r="D9" s="115">
        <f t="shared" si="0"/>
        <v>50</v>
      </c>
      <c r="E9" s="102">
        <f t="shared" si="0"/>
        <v>75.471229619450725</v>
      </c>
      <c r="F9" s="101">
        <f t="shared" si="0"/>
        <v>90.051499783199063</v>
      </c>
      <c r="G9" s="101">
        <f t="shared" si="0"/>
        <v>99.897000433601875</v>
      </c>
      <c r="H9" s="101">
        <f t="shared" si="0"/>
        <v>107.18939606931647</v>
      </c>
      <c r="I9" s="102">
        <f t="shared" si="0"/>
        <v>112.91768793179949</v>
      </c>
      <c r="J9" s="101">
        <f t="shared" si="0"/>
        <v>117.60299956639813</v>
      </c>
      <c r="K9" s="101">
        <f t="shared" si="0"/>
        <v>121.54951457765607</v>
      </c>
      <c r="L9" s="101">
        <f t="shared" si="0"/>
        <v>124.94850021680094</v>
      </c>
      <c r="M9" s="101">
        <f t="shared" si="0"/>
        <v>127.92722538380309</v>
      </c>
      <c r="N9" s="101">
        <f t="shared" si="0"/>
        <v>130.57422918584882</v>
      </c>
      <c r="O9" s="101">
        <f t="shared" si="0"/>
        <v>132.95336013983507</v>
      </c>
      <c r="P9" s="101">
        <f t="shared" si="0"/>
        <v>135.11204485785569</v>
      </c>
      <c r="Q9" s="101">
        <f t="shared" si="0"/>
        <v>137.08639650291832</v>
      </c>
      <c r="R9" s="103">
        <f t="shared" si="0"/>
        <v>138.90449934959719</v>
      </c>
    </row>
    <row r="10" spans="1:18" ht="20.25" customHeight="1" x14ac:dyDescent="0.2">
      <c r="A10" s="287"/>
      <c r="B10" s="6">
        <v>3</v>
      </c>
      <c r="C10" s="7"/>
      <c r="D10" s="8"/>
      <c r="E10" s="101">
        <f t="shared" si="0"/>
        <v>33.333333333333329</v>
      </c>
      <c r="F10" s="101">
        <f t="shared" si="0"/>
        <v>56.246936830414995</v>
      </c>
      <c r="G10" s="101">
        <f t="shared" si="0"/>
        <v>71.092437480817821</v>
      </c>
      <c r="H10" s="101">
        <f t="shared" si="0"/>
        <v>81.71816644986572</v>
      </c>
      <c r="I10" s="101">
        <f t="shared" si="0"/>
        <v>89.827410693301147</v>
      </c>
      <c r="J10" s="101">
        <f t="shared" si="0"/>
        <v>96.298436613614058</v>
      </c>
      <c r="K10" s="101">
        <f t="shared" si="0"/>
        <v>101.6338405137609</v>
      </c>
      <c r="L10" s="101">
        <f t="shared" si="0"/>
        <v>106.14393726401688</v>
      </c>
      <c r="M10" s="101">
        <f t="shared" si="0"/>
        <v>110.03175334010996</v>
      </c>
      <c r="N10" s="101">
        <f t="shared" si="0"/>
        <v>113.43633289973147</v>
      </c>
      <c r="O10" s="101">
        <f t="shared" si="0"/>
        <v>116.45648949474332</v>
      </c>
      <c r="P10" s="101">
        <f t="shared" si="0"/>
        <v>119.16462476221449</v>
      </c>
      <c r="Q10" s="101">
        <f t="shared" si="0"/>
        <v>121.61516688346762</v>
      </c>
      <c r="R10" s="103">
        <f t="shared" si="0"/>
        <v>123.84993639681312</v>
      </c>
    </row>
    <row r="11" spans="1:18" ht="20.25" customHeight="1" x14ac:dyDescent="0.2">
      <c r="A11" s="287"/>
      <c r="B11" s="6">
        <v>4</v>
      </c>
      <c r="C11" s="7"/>
      <c r="D11" s="8"/>
      <c r="E11" s="8"/>
      <c r="F11" s="101">
        <f t="shared" si="0"/>
        <v>25</v>
      </c>
      <c r="G11" s="101">
        <f t="shared" si="0"/>
        <v>44.845500650402819</v>
      </c>
      <c r="H11" s="101">
        <f t="shared" si="0"/>
        <v>58.80456295278406</v>
      </c>
      <c r="I11" s="101">
        <f t="shared" si="0"/>
        <v>69.29475957717186</v>
      </c>
      <c r="J11" s="101">
        <f t="shared" si="0"/>
        <v>77.551499783199063</v>
      </c>
      <c r="K11" s="101">
        <f t="shared" si="0"/>
        <v>84.275792572234778</v>
      </c>
      <c r="L11" s="101">
        <f t="shared" si="0"/>
        <v>89.897000433601875</v>
      </c>
      <c r="M11" s="101">
        <f t="shared" si="0"/>
        <v>94.693907418785869</v>
      </c>
      <c r="N11" s="101">
        <f t="shared" si="0"/>
        <v>98.85606273598313</v>
      </c>
      <c r="O11" s="101">
        <f t="shared" si="0"/>
        <v>102.51724497202065</v>
      </c>
      <c r="P11" s="101">
        <f t="shared" si="0"/>
        <v>105.77483078894235</v>
      </c>
      <c r="Q11" s="101">
        <f t="shared" si="0"/>
        <v>108.70156338638594</v>
      </c>
      <c r="R11" s="103">
        <f t="shared" si="0"/>
        <v>111.35299956639813</v>
      </c>
    </row>
    <row r="12" spans="1:18" ht="20.25" customHeight="1" x14ac:dyDescent="0.2">
      <c r="A12" s="287"/>
      <c r="B12" s="6">
        <v>5</v>
      </c>
      <c r="C12" s="7"/>
      <c r="D12" s="8"/>
      <c r="E12" s="8"/>
      <c r="F12" s="8"/>
      <c r="G12" s="101">
        <f t="shared" si="0"/>
        <v>20</v>
      </c>
      <c r="H12" s="101">
        <f t="shared" si="0"/>
        <v>37.29239563571457</v>
      </c>
      <c r="I12" s="101">
        <f t="shared" si="0"/>
        <v>50.163544641054756</v>
      </c>
      <c r="J12" s="101">
        <f t="shared" si="0"/>
        <v>60.205999132796236</v>
      </c>
      <c r="K12" s="101">
        <f t="shared" si="0"/>
        <v>68.319180810720866</v>
      </c>
      <c r="L12" s="101">
        <f t="shared" si="0"/>
        <v>75.051499783199063</v>
      </c>
      <c r="M12" s="101">
        <f t="shared" si="0"/>
        <v>80.75749767747395</v>
      </c>
      <c r="N12" s="101">
        <f t="shared" si="0"/>
        <v>85.677228752246961</v>
      </c>
      <c r="O12" s="101">
        <f t="shared" si="0"/>
        <v>89.979436629310129</v>
      </c>
      <c r="P12" s="101">
        <f t="shared" si="0"/>
        <v>93.786472995682388</v>
      </c>
      <c r="Q12" s="101">
        <f t="shared" si="0"/>
        <v>97.189396069316444</v>
      </c>
      <c r="R12" s="103">
        <f t="shared" si="0"/>
        <v>100.2574989159953</v>
      </c>
    </row>
    <row r="13" spans="1:18" ht="20.25" customHeight="1" x14ac:dyDescent="0.2">
      <c r="A13" s="287"/>
      <c r="B13" s="6">
        <v>6</v>
      </c>
      <c r="C13" s="7"/>
      <c r="D13" s="8"/>
      <c r="E13" s="8"/>
      <c r="F13" s="8"/>
      <c r="G13" s="8"/>
      <c r="H13" s="101">
        <f t="shared" si="0"/>
        <v>16.666666666666664</v>
      </c>
      <c r="I13" s="101">
        <f t="shared" si="0"/>
        <v>31.91876805295923</v>
      </c>
      <c r="J13" s="101">
        <f t="shared" si="0"/>
        <v>43.746936830414995</v>
      </c>
      <c r="K13" s="101">
        <f t="shared" si="0"/>
        <v>53.249007397228503</v>
      </c>
      <c r="L13" s="101">
        <f t="shared" si="0"/>
        <v>61.092437480817821</v>
      </c>
      <c r="M13" s="101">
        <f t="shared" si="0"/>
        <v>67.707526284183615</v>
      </c>
      <c r="N13" s="101">
        <f t="shared" si="0"/>
        <v>73.384833116532391</v>
      </c>
      <c r="O13" s="101">
        <f t="shared" si="0"/>
        <v>78.328066634621194</v>
      </c>
      <c r="P13" s="101">
        <f t="shared" si="0"/>
        <v>82.684553550444008</v>
      </c>
      <c r="Q13" s="101">
        <f t="shared" si="0"/>
        <v>86.563667100268532</v>
      </c>
      <c r="R13" s="103">
        <f t="shared" si="0"/>
        <v>90.048436613614058</v>
      </c>
    </row>
    <row r="14" spans="1:18" ht="20.25" customHeight="1" x14ac:dyDescent="0.2">
      <c r="A14" s="287"/>
      <c r="B14" s="6">
        <v>7</v>
      </c>
      <c r="C14" s="7"/>
      <c r="D14" s="8"/>
      <c r="E14" s="8"/>
      <c r="F14" s="8"/>
      <c r="G14" s="8"/>
      <c r="H14" s="8"/>
      <c r="I14" s="101">
        <f t="shared" si="0"/>
        <v>14.285714285714285</v>
      </c>
      <c r="J14" s="101">
        <f t="shared" si="0"/>
        <v>27.899597348884335</v>
      </c>
      <c r="K14" s="101">
        <f t="shared" si="0"/>
        <v>38.790556804586728</v>
      </c>
      <c r="L14" s="101">
        <f t="shared" si="0"/>
        <v>47.745097999287161</v>
      </c>
      <c r="M14" s="101">
        <f t="shared" si="0"/>
        <v>55.269277711743861</v>
      </c>
      <c r="N14" s="101">
        <f t="shared" si="0"/>
        <v>61.704160301668395</v>
      </c>
      <c r="O14" s="101">
        <f t="shared" si="0"/>
        <v>67.288419460782848</v>
      </c>
      <c r="P14" s="101">
        <f t="shared" si="0"/>
        <v>72.194356926056201</v>
      </c>
      <c r="Q14" s="101">
        <f t="shared" si="0"/>
        <v>76.549660952071221</v>
      </c>
      <c r="R14" s="103">
        <f t="shared" si="0"/>
        <v>80.45109713208339</v>
      </c>
    </row>
    <row r="15" spans="1:18" ht="20.25" customHeight="1" x14ac:dyDescent="0.2">
      <c r="A15" s="287"/>
      <c r="B15" s="6">
        <v>8</v>
      </c>
      <c r="C15" s="7"/>
      <c r="D15" s="8"/>
      <c r="E15" s="8"/>
      <c r="F15" s="8"/>
      <c r="G15" s="8"/>
      <c r="H15" s="8"/>
      <c r="I15" s="8"/>
      <c r="J15" s="101">
        <f t="shared" si="0"/>
        <v>12.5</v>
      </c>
      <c r="K15" s="101">
        <f t="shared" si="0"/>
        <v>24.779848344591286</v>
      </c>
      <c r="L15" s="101">
        <f t="shared" si="0"/>
        <v>34.845500650402819</v>
      </c>
      <c r="M15" s="101">
        <f t="shared" si="0"/>
        <v>43.27877127195044</v>
      </c>
      <c r="N15" s="101">
        <f t="shared" si="0"/>
        <v>50.471229619450732</v>
      </c>
      <c r="O15" s="101">
        <f t="shared" si="0"/>
        <v>56.696514419590812</v>
      </c>
      <c r="P15" s="101">
        <f t="shared" si="0"/>
        <v>62.151902434314721</v>
      </c>
      <c r="Q15" s="101">
        <f t="shared" si="0"/>
        <v>66.983396936520222</v>
      </c>
      <c r="R15" s="103">
        <f t="shared" si="0"/>
        <v>71.301499783199063</v>
      </c>
    </row>
    <row r="16" spans="1:18" ht="20.25" customHeight="1" x14ac:dyDescent="0.2">
      <c r="A16" s="287"/>
      <c r="B16" s="6">
        <v>9</v>
      </c>
      <c r="C16" s="7"/>
      <c r="D16" s="15"/>
      <c r="E16" s="8"/>
      <c r="F16" s="8"/>
      <c r="G16" s="8"/>
      <c r="H16" s="8"/>
      <c r="I16" s="8"/>
      <c r="J16" s="8"/>
      <c r="K16" s="101">
        <f t="shared" si="0"/>
        <v>11.111111111111111</v>
      </c>
      <c r="L16" s="101">
        <f t="shared" si="0"/>
        <v>22.287874528033758</v>
      </c>
      <c r="M16" s="101">
        <f t="shared" si="0"/>
        <v>31.630236058672281</v>
      </c>
      <c r="N16" s="101">
        <f t="shared" si="0"/>
        <v>39.580270163748324</v>
      </c>
      <c r="O16" s="101">
        <f t="shared" si="0"/>
        <v>46.446580604914061</v>
      </c>
      <c r="P16" s="101">
        <f t="shared" si="0"/>
        <v>52.45141916908851</v>
      </c>
      <c r="Q16" s="101">
        <f t="shared" si="0"/>
        <v>57.759104147484486</v>
      </c>
      <c r="R16" s="103">
        <f t="shared" si="0"/>
        <v>62.493873660829991</v>
      </c>
    </row>
    <row r="17" spans="1:18" ht="20.25" customHeight="1" x14ac:dyDescent="0.2">
      <c r="A17" s="287"/>
      <c r="B17" s="6">
        <v>10</v>
      </c>
      <c r="C17" s="7"/>
      <c r="D17" s="16"/>
      <c r="E17" s="9"/>
      <c r="F17" s="9"/>
      <c r="G17" s="9"/>
      <c r="H17" s="9"/>
      <c r="I17" s="9"/>
      <c r="J17" s="9"/>
      <c r="K17" s="8"/>
      <c r="L17" s="101">
        <f t="shared" si="0"/>
        <v>10</v>
      </c>
      <c r="M17" s="101">
        <f t="shared" si="0"/>
        <v>20.251452439729437</v>
      </c>
      <c r="N17" s="101">
        <f t="shared" si="0"/>
        <v>28.959062302381241</v>
      </c>
      <c r="O17" s="101">
        <f t="shared" si="0"/>
        <v>36.466398384572607</v>
      </c>
      <c r="P17" s="101">
        <f t="shared" si="0"/>
        <v>43.020687498197617</v>
      </c>
      <c r="Q17" s="101">
        <f t="shared" si="0"/>
        <v>48.80456295278406</v>
      </c>
      <c r="R17" s="103">
        <f t="shared" si="0"/>
        <v>53.955999132796236</v>
      </c>
    </row>
    <row r="18" spans="1:18" ht="20.25" customHeight="1" x14ac:dyDescent="0.2">
      <c r="A18" s="287"/>
      <c r="B18" s="6">
        <v>11</v>
      </c>
      <c r="C18" s="7"/>
      <c r="D18" s="288" t="s">
        <v>8</v>
      </c>
      <c r="E18" s="289"/>
      <c r="F18" s="289"/>
      <c r="G18" s="289"/>
      <c r="H18" s="289"/>
      <c r="I18" s="289"/>
      <c r="J18" s="290"/>
      <c r="K18" s="8"/>
      <c r="L18" s="8"/>
      <c r="M18" s="101">
        <f t="shared" si="0"/>
        <v>9.0909090909090917</v>
      </c>
      <c r="N18" s="101">
        <f t="shared" si="0"/>
        <v>18.556094711136652</v>
      </c>
      <c r="O18" s="101">
        <f t="shared" si="0"/>
        <v>26.704456434353663</v>
      </c>
      <c r="P18" s="101">
        <f t="shared" si="0"/>
        <v>33.808196097429217</v>
      </c>
      <c r="Q18" s="101">
        <f t="shared" si="0"/>
        <v>40.068262028206135</v>
      </c>
      <c r="R18" s="103">
        <f t="shared" si="0"/>
        <v>45.63636487488499</v>
      </c>
    </row>
    <row r="19" spans="1:18" ht="20.25" customHeight="1" x14ac:dyDescent="0.2">
      <c r="A19" s="287"/>
      <c r="B19" s="6">
        <v>12</v>
      </c>
      <c r="C19" s="7"/>
      <c r="D19" s="291" t="s">
        <v>71</v>
      </c>
      <c r="E19" s="292"/>
      <c r="F19" s="292"/>
      <c r="G19" s="292"/>
      <c r="H19" s="292"/>
      <c r="I19" s="292"/>
      <c r="J19" s="293"/>
      <c r="K19" s="8"/>
      <c r="L19" s="8"/>
      <c r="M19" s="8"/>
      <c r="N19" s="101">
        <f t="shared" si="0"/>
        <v>8.3333333333333321</v>
      </c>
      <c r="O19" s="101">
        <f t="shared" si="0"/>
        <v>17.122720697575982</v>
      </c>
      <c r="P19" s="101">
        <f t="shared" si="0"/>
        <v>24.775910910102088</v>
      </c>
      <c r="Q19" s="101">
        <f t="shared" si="0"/>
        <v>31.51216731706949</v>
      </c>
      <c r="R19" s="103">
        <f t="shared" si="0"/>
        <v>37.496936830414995</v>
      </c>
    </row>
    <row r="20" spans="1:18" ht="20.25" customHeight="1" x14ac:dyDescent="0.2">
      <c r="A20" s="287"/>
      <c r="B20" s="6">
        <v>13</v>
      </c>
      <c r="C20" s="7"/>
      <c r="K20" s="8"/>
      <c r="L20" s="8"/>
      <c r="M20" s="8"/>
      <c r="N20" s="8"/>
      <c r="O20" s="101">
        <f t="shared" si="0"/>
        <v>7.6923076923076925</v>
      </c>
      <c r="P20" s="101">
        <f t="shared" si="0"/>
        <v>15.894948454284346</v>
      </c>
      <c r="Q20" s="101">
        <f t="shared" si="0"/>
        <v>23.10739533744222</v>
      </c>
      <c r="R20" s="103">
        <f t="shared" si="0"/>
        <v>29.508831517454404</v>
      </c>
    </row>
    <row r="21" spans="1:18" ht="20.25" customHeight="1" x14ac:dyDescent="0.2">
      <c r="A21" s="287"/>
      <c r="B21" s="6">
        <v>14</v>
      </c>
      <c r="C21" s="7"/>
      <c r="D21" s="111" t="s">
        <v>109</v>
      </c>
      <c r="E21" s="3"/>
      <c r="F21" s="3"/>
      <c r="G21" s="3"/>
      <c r="H21" s="3"/>
      <c r="I21" s="3"/>
      <c r="J21" s="4"/>
      <c r="K21" s="8"/>
      <c r="L21" s="8"/>
      <c r="M21" s="8"/>
      <c r="N21" s="8"/>
      <c r="O21" s="14"/>
      <c r="P21" s="101">
        <f t="shared" si="0"/>
        <v>7.1428571428571423</v>
      </c>
      <c r="Q21" s="101">
        <f t="shared" si="0"/>
        <v>14.831494502205494</v>
      </c>
      <c r="R21" s="103">
        <f t="shared" si="0"/>
        <v>21.649597348884335</v>
      </c>
    </row>
    <row r="22" spans="1:18" ht="20.25" customHeight="1" x14ac:dyDescent="0.2">
      <c r="A22" s="287"/>
      <c r="B22" s="6">
        <v>15</v>
      </c>
      <c r="C22" s="10"/>
      <c r="D22" s="110" t="s">
        <v>92</v>
      </c>
      <c r="E22" s="2"/>
      <c r="F22" s="2"/>
      <c r="G22" s="2"/>
      <c r="H22" s="2"/>
      <c r="I22" s="2"/>
      <c r="J22" s="5"/>
      <c r="K22" s="12"/>
      <c r="L22" s="12"/>
      <c r="M22" s="12"/>
      <c r="N22" s="12"/>
      <c r="O22" s="12"/>
      <c r="P22" s="12"/>
      <c r="Q22" s="101">
        <f t="shared" si="0"/>
        <v>6.666666666666667</v>
      </c>
      <c r="R22" s="103">
        <f t="shared" si="0"/>
        <v>13.901436180012176</v>
      </c>
    </row>
    <row r="23" spans="1:18" ht="20.25" customHeight="1" x14ac:dyDescent="0.2">
      <c r="A23" s="287"/>
      <c r="B23" s="6">
        <v>16</v>
      </c>
      <c r="C23" s="11"/>
      <c r="D23" s="2"/>
      <c r="E23" s="2"/>
      <c r="F23" s="2"/>
      <c r="G23" s="2"/>
      <c r="H23" s="2"/>
      <c r="I23" s="2"/>
      <c r="J23" s="2"/>
      <c r="K23" s="13"/>
      <c r="L23" s="13"/>
      <c r="M23" s="13"/>
      <c r="N23" s="13"/>
      <c r="O23" s="13"/>
      <c r="P23" s="112" t="s">
        <v>94</v>
      </c>
      <c r="Q23" s="13"/>
      <c r="R23" s="104">
        <f t="shared" si="0"/>
        <v>6.25</v>
      </c>
    </row>
    <row r="26" spans="1:18" ht="20.25" customHeight="1" x14ac:dyDescent="0.2">
      <c r="A26" s="282" t="s">
        <v>345</v>
      </c>
      <c r="B26" s="283"/>
      <c r="C26" s="286" t="s">
        <v>344</v>
      </c>
      <c r="D26" s="286"/>
      <c r="E26" s="286"/>
      <c r="F26" s="286"/>
      <c r="G26" s="286"/>
      <c r="H26" s="286"/>
      <c r="I26" s="286"/>
      <c r="J26" s="286"/>
      <c r="K26" s="286"/>
      <c r="L26" s="286"/>
      <c r="M26" s="286"/>
      <c r="N26" s="286"/>
      <c r="O26" s="286"/>
      <c r="P26" s="286"/>
      <c r="Q26" s="286"/>
      <c r="R26" s="286"/>
    </row>
    <row r="27" spans="1:18" ht="20.25" customHeight="1" x14ac:dyDescent="0.2">
      <c r="A27" s="284"/>
      <c r="B27" s="285"/>
      <c r="C27" s="6">
        <v>1</v>
      </c>
      <c r="D27" s="6">
        <v>2</v>
      </c>
      <c r="E27" s="6">
        <v>3</v>
      </c>
      <c r="F27" s="6">
        <v>4</v>
      </c>
      <c r="G27" s="6">
        <v>5</v>
      </c>
      <c r="H27" s="6">
        <v>6</v>
      </c>
      <c r="I27" s="6">
        <v>7</v>
      </c>
      <c r="J27" s="6">
        <v>8</v>
      </c>
      <c r="K27" s="6">
        <v>9</v>
      </c>
      <c r="L27" s="6">
        <v>10</v>
      </c>
      <c r="M27" s="6">
        <v>11</v>
      </c>
      <c r="N27" s="6">
        <v>12</v>
      </c>
      <c r="O27" s="6">
        <v>13</v>
      </c>
      <c r="P27" s="6">
        <v>14</v>
      </c>
      <c r="Q27" s="6">
        <v>15</v>
      </c>
      <c r="R27" s="6">
        <v>16</v>
      </c>
    </row>
    <row r="28" spans="1:18" ht="20.25" customHeight="1" x14ac:dyDescent="0.2">
      <c r="A28" s="287" t="s">
        <v>346</v>
      </c>
      <c r="B28" s="6">
        <v>1</v>
      </c>
      <c r="C28" s="113">
        <f>100*((C$7-$B28+1)/C$7)+50*(LOG(C$7/$B28))</f>
        <v>100</v>
      </c>
      <c r="D28" s="114">
        <f t="shared" ref="D28:R43" si="1">100*((D$7-$B28+1)/D$7)+50*(LOG(D$7/$B28))</f>
        <v>115.05149978319906</v>
      </c>
      <c r="E28" s="99">
        <f t="shared" si="1"/>
        <v>123.85606273598313</v>
      </c>
      <c r="F28" s="98">
        <f t="shared" si="1"/>
        <v>130.10299956639813</v>
      </c>
      <c r="G28" s="98">
        <f t="shared" si="1"/>
        <v>134.94850021680094</v>
      </c>
      <c r="H28" s="98">
        <f t="shared" si="1"/>
        <v>138.90756251918219</v>
      </c>
      <c r="I28" s="99">
        <f t="shared" si="1"/>
        <v>142.25490200071283</v>
      </c>
      <c r="J28" s="98">
        <f t="shared" si="1"/>
        <v>145.15449934959719</v>
      </c>
      <c r="K28" s="98">
        <f t="shared" si="1"/>
        <v>147.71212547196626</v>
      </c>
      <c r="L28" s="98">
        <f t="shared" si="1"/>
        <v>150</v>
      </c>
      <c r="M28" s="98">
        <f t="shared" si="1"/>
        <v>152.06963425791125</v>
      </c>
      <c r="N28" s="98">
        <f t="shared" si="1"/>
        <v>153.95906230238126</v>
      </c>
      <c r="O28" s="98">
        <f t="shared" si="1"/>
        <v>155.69716761534184</v>
      </c>
      <c r="P28" s="98">
        <f t="shared" si="1"/>
        <v>157.30640178391189</v>
      </c>
      <c r="Q28" s="98">
        <f t="shared" si="1"/>
        <v>158.80456295278407</v>
      </c>
      <c r="R28" s="100">
        <f t="shared" si="1"/>
        <v>160.20599913279625</v>
      </c>
    </row>
    <row r="29" spans="1:18" ht="20.25" customHeight="1" x14ac:dyDescent="0.2">
      <c r="A29" s="287"/>
      <c r="B29" s="6">
        <v>2</v>
      </c>
      <c r="C29" s="7"/>
      <c r="D29" s="115">
        <f t="shared" si="1"/>
        <v>50</v>
      </c>
      <c r="E29" s="102">
        <f t="shared" si="1"/>
        <v>75.471229619450725</v>
      </c>
      <c r="F29" s="101">
        <f t="shared" si="1"/>
        <v>90.051499783199063</v>
      </c>
      <c r="G29" s="101">
        <f t="shared" si="1"/>
        <v>99.897000433601875</v>
      </c>
      <c r="H29" s="101">
        <f t="shared" si="1"/>
        <v>107.18939606931647</v>
      </c>
      <c r="I29" s="102">
        <f t="shared" si="1"/>
        <v>112.91768793179949</v>
      </c>
      <c r="J29" s="101">
        <f t="shared" si="1"/>
        <v>117.60299956639813</v>
      </c>
      <c r="K29" s="101">
        <f t="shared" si="1"/>
        <v>121.54951457765607</v>
      </c>
      <c r="L29" s="101">
        <f t="shared" si="1"/>
        <v>124.94850021680094</v>
      </c>
      <c r="M29" s="101">
        <f t="shared" si="1"/>
        <v>127.92722538380309</v>
      </c>
      <c r="N29" s="101">
        <f t="shared" si="1"/>
        <v>130.57422918584882</v>
      </c>
      <c r="O29" s="101">
        <f t="shared" si="1"/>
        <v>132.95336013983507</v>
      </c>
      <c r="P29" s="101">
        <f t="shared" si="1"/>
        <v>135.11204485785569</v>
      </c>
      <c r="Q29" s="101">
        <f t="shared" si="1"/>
        <v>137.08639650291832</v>
      </c>
      <c r="R29" s="103">
        <f t="shared" si="1"/>
        <v>138.90449934959719</v>
      </c>
    </row>
    <row r="30" spans="1:18" ht="20.25" customHeight="1" x14ac:dyDescent="0.2">
      <c r="A30" s="287"/>
      <c r="B30" s="6">
        <v>3</v>
      </c>
      <c r="C30" s="7"/>
      <c r="D30" s="8"/>
      <c r="E30" s="101">
        <f t="shared" si="1"/>
        <v>33.333333333333329</v>
      </c>
      <c r="F30" s="101">
        <f t="shared" si="1"/>
        <v>56.246936830414995</v>
      </c>
      <c r="G30" s="101">
        <f t="shared" si="1"/>
        <v>71.092437480817821</v>
      </c>
      <c r="H30" s="101">
        <f t="shared" si="1"/>
        <v>81.71816644986572</v>
      </c>
      <c r="I30" s="101">
        <f t="shared" si="1"/>
        <v>89.827410693301147</v>
      </c>
      <c r="J30" s="101">
        <f t="shared" si="1"/>
        <v>96.298436613614058</v>
      </c>
      <c r="K30" s="101">
        <f t="shared" si="1"/>
        <v>101.6338405137609</v>
      </c>
      <c r="L30" s="101">
        <f t="shared" si="1"/>
        <v>106.14393726401688</v>
      </c>
      <c r="M30" s="101">
        <f t="shared" si="1"/>
        <v>110.03175334010996</v>
      </c>
      <c r="N30" s="101">
        <f t="shared" si="1"/>
        <v>113.43633289973147</v>
      </c>
      <c r="O30" s="101">
        <f t="shared" si="1"/>
        <v>116.45648949474332</v>
      </c>
      <c r="P30" s="101">
        <f t="shared" si="1"/>
        <v>119.16462476221449</v>
      </c>
      <c r="Q30" s="101">
        <f t="shared" si="1"/>
        <v>121.61516688346762</v>
      </c>
      <c r="R30" s="103">
        <f t="shared" si="1"/>
        <v>123.84993639681312</v>
      </c>
    </row>
    <row r="31" spans="1:18" ht="20.25" customHeight="1" x14ac:dyDescent="0.2">
      <c r="A31" s="287"/>
      <c r="B31" s="6">
        <v>4</v>
      </c>
      <c r="C31" s="7"/>
      <c r="D31" s="8"/>
      <c r="E31" s="8"/>
      <c r="F31" s="101">
        <f t="shared" si="1"/>
        <v>25</v>
      </c>
      <c r="G31" s="101">
        <f t="shared" si="1"/>
        <v>44.845500650402819</v>
      </c>
      <c r="H31" s="101">
        <f t="shared" si="1"/>
        <v>58.80456295278406</v>
      </c>
      <c r="I31" s="101">
        <f t="shared" si="1"/>
        <v>69.29475957717186</v>
      </c>
      <c r="J31" s="101">
        <f t="shared" si="1"/>
        <v>77.551499783199063</v>
      </c>
      <c r="K31" s="101">
        <f t="shared" si="1"/>
        <v>84.275792572234778</v>
      </c>
      <c r="L31" s="101">
        <f t="shared" si="1"/>
        <v>89.897000433601875</v>
      </c>
      <c r="M31" s="101">
        <f t="shared" si="1"/>
        <v>94.693907418785869</v>
      </c>
      <c r="N31" s="101">
        <f t="shared" si="1"/>
        <v>98.85606273598313</v>
      </c>
      <c r="O31" s="101">
        <f t="shared" si="1"/>
        <v>102.51724497202065</v>
      </c>
      <c r="P31" s="101">
        <f t="shared" si="1"/>
        <v>105.77483078894235</v>
      </c>
      <c r="Q31" s="101">
        <f t="shared" si="1"/>
        <v>108.70156338638594</v>
      </c>
      <c r="R31" s="103">
        <f t="shared" si="1"/>
        <v>111.35299956639813</v>
      </c>
    </row>
    <row r="32" spans="1:18" ht="20.25" customHeight="1" x14ac:dyDescent="0.2">
      <c r="A32" s="287"/>
      <c r="B32" s="6">
        <v>5</v>
      </c>
      <c r="C32" s="7"/>
      <c r="D32" s="8"/>
      <c r="E32" s="8"/>
      <c r="F32" s="8"/>
      <c r="G32" s="101">
        <f t="shared" si="1"/>
        <v>20</v>
      </c>
      <c r="H32" s="101">
        <f t="shared" si="1"/>
        <v>37.29239563571457</v>
      </c>
      <c r="I32" s="101">
        <f t="shared" si="1"/>
        <v>50.163544641054756</v>
      </c>
      <c r="J32" s="101">
        <f t="shared" si="1"/>
        <v>60.205999132796236</v>
      </c>
      <c r="K32" s="101">
        <f t="shared" si="1"/>
        <v>68.319180810720866</v>
      </c>
      <c r="L32" s="101">
        <f t="shared" si="1"/>
        <v>75.051499783199063</v>
      </c>
      <c r="M32" s="101">
        <f t="shared" si="1"/>
        <v>80.75749767747395</v>
      </c>
      <c r="N32" s="101">
        <f t="shared" si="1"/>
        <v>85.677228752246961</v>
      </c>
      <c r="O32" s="101">
        <f t="shared" si="1"/>
        <v>89.979436629310129</v>
      </c>
      <c r="P32" s="101">
        <f t="shared" si="1"/>
        <v>93.786472995682388</v>
      </c>
      <c r="Q32" s="101">
        <f t="shared" si="1"/>
        <v>97.189396069316444</v>
      </c>
      <c r="R32" s="103">
        <f t="shared" si="1"/>
        <v>100.2574989159953</v>
      </c>
    </row>
    <row r="33" spans="1:18" ht="20.25" customHeight="1" x14ac:dyDescent="0.2">
      <c r="A33" s="287"/>
      <c r="B33" s="6">
        <v>6</v>
      </c>
      <c r="C33" s="7"/>
      <c r="D33" s="8"/>
      <c r="E33" s="8"/>
      <c r="F33" s="8"/>
      <c r="G33" s="8"/>
      <c r="H33" s="101">
        <f t="shared" si="1"/>
        <v>16.666666666666664</v>
      </c>
      <c r="I33" s="101">
        <f t="shared" si="1"/>
        <v>31.91876805295923</v>
      </c>
      <c r="J33" s="101">
        <f t="shared" si="1"/>
        <v>43.746936830414995</v>
      </c>
      <c r="K33" s="101">
        <f t="shared" si="1"/>
        <v>53.249007397228503</v>
      </c>
      <c r="L33" s="101">
        <f t="shared" si="1"/>
        <v>61.092437480817821</v>
      </c>
      <c r="M33" s="101">
        <f t="shared" si="1"/>
        <v>67.707526284183615</v>
      </c>
      <c r="N33" s="101">
        <f t="shared" si="1"/>
        <v>73.384833116532391</v>
      </c>
      <c r="O33" s="101">
        <f t="shared" si="1"/>
        <v>78.328066634621194</v>
      </c>
      <c r="P33" s="101">
        <f t="shared" si="1"/>
        <v>82.684553550444008</v>
      </c>
      <c r="Q33" s="101">
        <f t="shared" si="1"/>
        <v>86.563667100268532</v>
      </c>
      <c r="R33" s="103">
        <f t="shared" si="1"/>
        <v>90.048436613614058</v>
      </c>
    </row>
    <row r="34" spans="1:18" ht="20.25" customHeight="1" x14ac:dyDescent="0.2">
      <c r="A34" s="287"/>
      <c r="B34" s="6">
        <v>7</v>
      </c>
      <c r="C34" s="7"/>
      <c r="D34" s="8"/>
      <c r="E34" s="8"/>
      <c r="F34" s="8"/>
      <c r="G34" s="8"/>
      <c r="H34" s="8"/>
      <c r="I34" s="101">
        <f t="shared" si="1"/>
        <v>14.285714285714285</v>
      </c>
      <c r="J34" s="101">
        <f t="shared" si="1"/>
        <v>27.899597348884335</v>
      </c>
      <c r="K34" s="101">
        <f t="shared" si="1"/>
        <v>38.790556804586728</v>
      </c>
      <c r="L34" s="101">
        <f t="shared" si="1"/>
        <v>47.745097999287161</v>
      </c>
      <c r="M34" s="101">
        <f t="shared" si="1"/>
        <v>55.269277711743861</v>
      </c>
      <c r="N34" s="101">
        <f t="shared" si="1"/>
        <v>61.704160301668395</v>
      </c>
      <c r="O34" s="101">
        <f t="shared" si="1"/>
        <v>67.288419460782848</v>
      </c>
      <c r="P34" s="101">
        <f t="shared" si="1"/>
        <v>72.194356926056201</v>
      </c>
      <c r="Q34" s="101">
        <f t="shared" si="1"/>
        <v>76.549660952071221</v>
      </c>
      <c r="R34" s="103">
        <f t="shared" si="1"/>
        <v>80.45109713208339</v>
      </c>
    </row>
    <row r="35" spans="1:18" ht="20.25" customHeight="1" x14ac:dyDescent="0.2">
      <c r="A35" s="287"/>
      <c r="B35" s="6">
        <v>8</v>
      </c>
      <c r="C35" s="7"/>
      <c r="D35" s="8"/>
      <c r="E35" s="8"/>
      <c r="F35" s="8"/>
      <c r="G35" s="8"/>
      <c r="H35" s="8"/>
      <c r="I35" s="8"/>
      <c r="J35" s="101">
        <f t="shared" si="1"/>
        <v>12.5</v>
      </c>
      <c r="K35" s="101">
        <f t="shared" si="1"/>
        <v>24.779848344591286</v>
      </c>
      <c r="L35" s="101">
        <f t="shared" si="1"/>
        <v>34.845500650402819</v>
      </c>
      <c r="M35" s="101">
        <f t="shared" si="1"/>
        <v>43.27877127195044</v>
      </c>
      <c r="N35" s="101">
        <f t="shared" si="1"/>
        <v>50.471229619450732</v>
      </c>
      <c r="O35" s="101">
        <f t="shared" si="1"/>
        <v>56.696514419590812</v>
      </c>
      <c r="P35" s="101">
        <f t="shared" si="1"/>
        <v>62.151902434314721</v>
      </c>
      <c r="Q35" s="101">
        <f t="shared" si="1"/>
        <v>66.983396936520222</v>
      </c>
      <c r="R35" s="103">
        <f t="shared" si="1"/>
        <v>71.301499783199063</v>
      </c>
    </row>
    <row r="36" spans="1:18" ht="20.25" customHeight="1" x14ac:dyDescent="0.2">
      <c r="A36" s="287"/>
      <c r="B36" s="6">
        <v>9</v>
      </c>
      <c r="C36" s="7"/>
      <c r="D36" s="15"/>
      <c r="E36" s="8"/>
      <c r="F36" s="8"/>
      <c r="G36" s="8"/>
      <c r="H36" s="8"/>
      <c r="I36" s="8"/>
      <c r="J36" s="8"/>
      <c r="K36" s="101">
        <f t="shared" si="1"/>
        <v>11.111111111111111</v>
      </c>
      <c r="L36" s="101">
        <f t="shared" si="1"/>
        <v>22.287874528033758</v>
      </c>
      <c r="M36" s="101">
        <f t="shared" si="1"/>
        <v>31.630236058672281</v>
      </c>
      <c r="N36" s="101">
        <f t="shared" si="1"/>
        <v>39.580270163748324</v>
      </c>
      <c r="O36" s="101">
        <f t="shared" si="1"/>
        <v>46.446580604914061</v>
      </c>
      <c r="P36" s="101">
        <f t="shared" si="1"/>
        <v>52.45141916908851</v>
      </c>
      <c r="Q36" s="101">
        <f t="shared" si="1"/>
        <v>57.759104147484486</v>
      </c>
      <c r="R36" s="103">
        <f t="shared" si="1"/>
        <v>62.493873660829991</v>
      </c>
    </row>
    <row r="37" spans="1:18" ht="20.25" customHeight="1" x14ac:dyDescent="0.2">
      <c r="A37" s="287"/>
      <c r="B37" s="6">
        <v>10</v>
      </c>
      <c r="C37" s="7"/>
      <c r="D37" s="16"/>
      <c r="E37" s="9"/>
      <c r="F37" s="9"/>
      <c r="G37" s="9"/>
      <c r="H37" s="9"/>
      <c r="I37" s="9"/>
      <c r="J37" s="9"/>
      <c r="K37" s="8"/>
      <c r="L37" s="101">
        <f t="shared" si="1"/>
        <v>10</v>
      </c>
      <c r="M37" s="101">
        <f t="shared" si="1"/>
        <v>20.251452439729437</v>
      </c>
      <c r="N37" s="101">
        <f t="shared" si="1"/>
        <v>28.959062302381241</v>
      </c>
      <c r="O37" s="101">
        <f t="shared" si="1"/>
        <v>36.466398384572607</v>
      </c>
      <c r="P37" s="101">
        <f t="shared" si="1"/>
        <v>43.020687498197617</v>
      </c>
      <c r="Q37" s="101">
        <f t="shared" si="1"/>
        <v>48.80456295278406</v>
      </c>
      <c r="R37" s="103">
        <f t="shared" si="1"/>
        <v>53.955999132796236</v>
      </c>
    </row>
    <row r="38" spans="1:18" ht="20.25" customHeight="1" x14ac:dyDescent="0.2">
      <c r="A38" s="287"/>
      <c r="B38" s="6">
        <v>11</v>
      </c>
      <c r="C38" s="7"/>
      <c r="D38" s="288" t="s">
        <v>347</v>
      </c>
      <c r="E38" s="289"/>
      <c r="F38" s="289"/>
      <c r="G38" s="289"/>
      <c r="H38" s="289"/>
      <c r="I38" s="289"/>
      <c r="J38" s="290"/>
      <c r="K38" s="8"/>
      <c r="L38" s="8"/>
      <c r="M38" s="101">
        <f t="shared" si="1"/>
        <v>9.0909090909090917</v>
      </c>
      <c r="N38" s="101">
        <f t="shared" si="1"/>
        <v>18.556094711136652</v>
      </c>
      <c r="O38" s="101">
        <f t="shared" si="1"/>
        <v>26.704456434353663</v>
      </c>
      <c r="P38" s="101">
        <f t="shared" si="1"/>
        <v>33.808196097429217</v>
      </c>
      <c r="Q38" s="101">
        <f t="shared" si="1"/>
        <v>40.068262028206135</v>
      </c>
      <c r="R38" s="103">
        <f t="shared" si="1"/>
        <v>45.63636487488499</v>
      </c>
    </row>
    <row r="39" spans="1:18" ht="20.25" customHeight="1" x14ac:dyDescent="0.2">
      <c r="A39" s="287"/>
      <c r="B39" s="6">
        <v>12</v>
      </c>
      <c r="C39" s="7"/>
      <c r="D39" s="291" t="s">
        <v>348</v>
      </c>
      <c r="E39" s="292"/>
      <c r="F39" s="292"/>
      <c r="G39" s="292"/>
      <c r="H39" s="292"/>
      <c r="I39" s="292"/>
      <c r="J39" s="293"/>
      <c r="K39" s="8"/>
      <c r="L39" s="8"/>
      <c r="M39" s="8"/>
      <c r="N39" s="101">
        <f t="shared" si="1"/>
        <v>8.3333333333333321</v>
      </c>
      <c r="O39" s="101">
        <f t="shared" si="1"/>
        <v>17.122720697575982</v>
      </c>
      <c r="P39" s="101">
        <f t="shared" si="1"/>
        <v>24.775910910102088</v>
      </c>
      <c r="Q39" s="101">
        <f t="shared" si="1"/>
        <v>31.51216731706949</v>
      </c>
      <c r="R39" s="103">
        <f t="shared" si="1"/>
        <v>37.496936830414995</v>
      </c>
    </row>
    <row r="40" spans="1:18" ht="20.25" customHeight="1" x14ac:dyDescent="0.2">
      <c r="A40" s="287"/>
      <c r="B40" s="6">
        <v>13</v>
      </c>
      <c r="C40" s="7"/>
      <c r="K40" s="8"/>
      <c r="L40" s="8"/>
      <c r="M40" s="8"/>
      <c r="N40" s="8"/>
      <c r="O40" s="101">
        <f t="shared" si="1"/>
        <v>7.6923076923076925</v>
      </c>
      <c r="P40" s="101">
        <f t="shared" si="1"/>
        <v>15.894948454284346</v>
      </c>
      <c r="Q40" s="101">
        <f t="shared" si="1"/>
        <v>23.10739533744222</v>
      </c>
      <c r="R40" s="103">
        <f t="shared" si="1"/>
        <v>29.508831517454404</v>
      </c>
    </row>
    <row r="41" spans="1:18" ht="20.25" customHeight="1" x14ac:dyDescent="0.2">
      <c r="A41" s="287"/>
      <c r="B41" s="6">
        <v>14</v>
      </c>
      <c r="C41" s="7"/>
      <c r="D41" s="111" t="s">
        <v>349</v>
      </c>
      <c r="E41" s="3"/>
      <c r="F41" s="3"/>
      <c r="G41" s="3"/>
      <c r="H41" s="3"/>
      <c r="I41" s="3"/>
      <c r="J41" s="4"/>
      <c r="K41" s="8"/>
      <c r="L41" s="8"/>
      <c r="M41" s="8"/>
      <c r="N41" s="8"/>
      <c r="O41" s="14"/>
      <c r="P41" s="101">
        <f t="shared" si="1"/>
        <v>7.1428571428571423</v>
      </c>
      <c r="Q41" s="101">
        <f t="shared" si="1"/>
        <v>14.831494502205494</v>
      </c>
      <c r="R41" s="103">
        <f t="shared" si="1"/>
        <v>21.649597348884335</v>
      </c>
    </row>
    <row r="42" spans="1:18" ht="20.25" customHeight="1" x14ac:dyDescent="0.2">
      <c r="A42" s="287"/>
      <c r="B42" s="6">
        <v>15</v>
      </c>
      <c r="C42" s="10"/>
      <c r="D42" s="110" t="s">
        <v>350</v>
      </c>
      <c r="E42" s="2"/>
      <c r="F42" s="2"/>
      <c r="G42" s="2"/>
      <c r="H42" s="2"/>
      <c r="I42" s="2"/>
      <c r="J42" s="5"/>
      <c r="K42" s="12"/>
      <c r="L42" s="12"/>
      <c r="M42" s="12"/>
      <c r="N42" s="12"/>
      <c r="O42" s="12"/>
      <c r="P42" s="12"/>
      <c r="Q42" s="101">
        <f t="shared" si="1"/>
        <v>6.666666666666667</v>
      </c>
      <c r="R42" s="103">
        <f t="shared" si="1"/>
        <v>13.901436180012176</v>
      </c>
    </row>
    <row r="43" spans="1:18" ht="20.25" customHeight="1" x14ac:dyDescent="0.2">
      <c r="A43" s="287"/>
      <c r="B43" s="6">
        <v>16</v>
      </c>
      <c r="C43" s="11"/>
      <c r="D43" s="2"/>
      <c r="E43" s="2"/>
      <c r="F43" s="2"/>
      <c r="G43" s="2"/>
      <c r="H43" s="2"/>
      <c r="I43" s="2"/>
      <c r="J43" s="2"/>
      <c r="K43" s="13"/>
      <c r="L43" s="13"/>
      <c r="M43" s="13"/>
      <c r="N43" s="13"/>
      <c r="O43" s="13"/>
      <c r="P43" s="112" t="s">
        <v>351</v>
      </c>
      <c r="Q43" s="13"/>
      <c r="R43" s="104">
        <f t="shared" si="1"/>
        <v>6.25</v>
      </c>
    </row>
  </sheetData>
  <mergeCells count="10">
    <mergeCell ref="A8:A23"/>
    <mergeCell ref="C6:R6"/>
    <mergeCell ref="A6:B7"/>
    <mergeCell ref="D18:J18"/>
    <mergeCell ref="D19:J19"/>
    <mergeCell ref="A26:B27"/>
    <mergeCell ref="C26:R26"/>
    <mergeCell ref="A28:A43"/>
    <mergeCell ref="D38:J38"/>
    <mergeCell ref="D39:J39"/>
  </mergeCells>
  <phoneticPr fontId="5" type="noConversion"/>
  <pageMargins left="0.95" right="0.78740157499999996" top="0.71" bottom="0.38" header="0.4921259845" footer="0.3"/>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49AD8-5C66-470E-8BDE-EFDD87F4376A}">
  <dimension ref="A1:AH135"/>
  <sheetViews>
    <sheetView zoomScale="80" zoomScaleNormal="80" workbookViewId="0"/>
  </sheetViews>
  <sheetFormatPr baseColWidth="10" defaultColWidth="9.140625" defaultRowHeight="12.75" x14ac:dyDescent="0.2"/>
  <cols>
    <col min="1" max="1" width="5.5703125" style="39" customWidth="1"/>
    <col min="2" max="2" width="12.7109375" style="39" customWidth="1"/>
    <col min="3" max="3" width="20.7109375" customWidth="1"/>
    <col min="4" max="4" width="37.85546875" style="26" customWidth="1"/>
    <col min="5" max="5" width="0.85546875" customWidth="1"/>
    <col min="6" max="6" width="7.42578125" style="24" customWidth="1"/>
    <col min="7" max="7" width="6.7109375" customWidth="1"/>
    <col min="8" max="8" width="8.140625" style="1" customWidth="1"/>
    <col min="9" max="9" width="10.85546875" style="23" customWidth="1"/>
    <col min="10" max="10" width="7" customWidth="1"/>
    <col min="11" max="11" width="7.5703125" style="45" customWidth="1"/>
    <col min="12" max="12" width="1.28515625" customWidth="1"/>
    <col min="13" max="13" width="6.42578125" style="45" customWidth="1"/>
    <col min="14" max="14" width="11.5703125" style="45"/>
    <col min="15" max="15" width="32.140625" style="142" customWidth="1"/>
    <col min="16" max="16" width="41.7109375" style="128" customWidth="1"/>
    <col min="17" max="17" width="6.5703125" style="45" bestFit="1" customWidth="1"/>
    <col min="18" max="18" width="4.85546875" style="39" customWidth="1"/>
    <col min="19" max="19" width="2" style="45" customWidth="1"/>
    <col min="20" max="21" width="6.5703125" style="45" bestFit="1" customWidth="1"/>
    <col min="22" max="22" width="6" style="45" bestFit="1" customWidth="1"/>
    <col min="23" max="23" width="6.5703125" style="45" customWidth="1"/>
    <col min="24" max="24" width="8" customWidth="1"/>
    <col min="25" max="25" width="11.42578125" customWidth="1"/>
    <col min="26" max="26" width="18.140625" style="128" customWidth="1"/>
    <col min="27" max="27" width="34.28515625" style="128" bestFit="1" customWidth="1"/>
    <col min="28" max="28" width="23.140625" style="128" bestFit="1" customWidth="1"/>
    <col min="29" max="29" width="7.7109375" customWidth="1"/>
    <col min="30" max="30" width="26.5703125" customWidth="1"/>
    <col min="31" max="31" width="5" bestFit="1" customWidth="1"/>
    <col min="32" max="33" width="4.85546875" bestFit="1" customWidth="1"/>
    <col min="34" max="34" width="8.140625" bestFit="1" customWidth="1"/>
  </cols>
  <sheetData>
    <row r="1" spans="1:34" ht="21" customHeight="1" x14ac:dyDescent="0.2">
      <c r="A1" s="1"/>
      <c r="B1" s="81" t="s">
        <v>989</v>
      </c>
      <c r="C1" s="17"/>
      <c r="D1" s="67"/>
      <c r="E1" s="17"/>
      <c r="J1" s="17"/>
      <c r="K1" s="24"/>
      <c r="L1" s="17"/>
      <c r="M1" s="24"/>
      <c r="N1" s="109" t="s">
        <v>1</v>
      </c>
      <c r="O1" s="81"/>
      <c r="P1" s="90"/>
      <c r="Q1" s="24"/>
      <c r="R1" s="1"/>
      <c r="S1" s="24"/>
      <c r="T1" s="24"/>
      <c r="U1" s="24"/>
      <c r="V1" s="24"/>
      <c r="W1" s="24"/>
    </row>
    <row r="2" spans="1:34" ht="43.9" customHeight="1" x14ac:dyDescent="0.2">
      <c r="A2" s="18" t="s">
        <v>11</v>
      </c>
      <c r="B2" s="18" t="s">
        <v>12</v>
      </c>
      <c r="C2" s="18" t="s">
        <v>13</v>
      </c>
      <c r="D2" s="18" t="s">
        <v>14</v>
      </c>
      <c r="E2" s="17"/>
      <c r="F2" s="18" t="s">
        <v>18</v>
      </c>
      <c r="G2" s="155" t="s">
        <v>15</v>
      </c>
      <c r="H2" s="18" t="s">
        <v>19</v>
      </c>
      <c r="I2" s="18" t="s">
        <v>124</v>
      </c>
      <c r="J2" s="17"/>
      <c r="K2" s="88" t="s">
        <v>123</v>
      </c>
      <c r="L2" s="17"/>
      <c r="M2" s="88" t="s">
        <v>3</v>
      </c>
      <c r="N2" s="88" t="s">
        <v>12</v>
      </c>
      <c r="O2" s="37" t="s">
        <v>13</v>
      </c>
      <c r="P2" s="88" t="s">
        <v>14</v>
      </c>
      <c r="Q2" s="88" t="s">
        <v>2</v>
      </c>
      <c r="R2" s="88" t="s">
        <v>50</v>
      </c>
      <c r="S2" s="89"/>
      <c r="T2" s="145" t="s">
        <v>4</v>
      </c>
      <c r="U2" s="145" t="s">
        <v>5</v>
      </c>
      <c r="V2" s="88" t="s">
        <v>6</v>
      </c>
      <c r="W2" s="121"/>
      <c r="X2" s="228" t="s">
        <v>283</v>
      </c>
      <c r="Y2" s="229" t="s">
        <v>200</v>
      </c>
      <c r="Z2" s="231" t="s">
        <v>201</v>
      </c>
      <c r="AA2" s="231" t="s">
        <v>202</v>
      </c>
      <c r="AB2" s="231" t="s">
        <v>203</v>
      </c>
      <c r="AC2" s="229" t="s">
        <v>15</v>
      </c>
      <c r="AD2" s="229" t="s">
        <v>988</v>
      </c>
      <c r="AE2" s="229">
        <v>1</v>
      </c>
      <c r="AF2" s="229">
        <v>2</v>
      </c>
      <c r="AG2" s="229">
        <v>3</v>
      </c>
      <c r="AH2" s="230" t="s">
        <v>206</v>
      </c>
    </row>
    <row r="3" spans="1:34" x14ac:dyDescent="0.2">
      <c r="A3" s="18">
        <v>1</v>
      </c>
      <c r="B3" s="54" t="s">
        <v>401</v>
      </c>
      <c r="C3" s="66" t="s">
        <v>402</v>
      </c>
      <c r="D3" s="162" t="s">
        <v>990</v>
      </c>
      <c r="F3" s="20">
        <v>11</v>
      </c>
      <c r="G3" s="156" t="s">
        <v>22</v>
      </c>
      <c r="H3" s="51">
        <v>1</v>
      </c>
      <c r="I3" s="129">
        <f t="shared" ref="I3:I33" si="0">IF(OR(H3="DSQ",H3="RAF",H3="DNC",H3="DPG"),0,IF(OR(H3="DNS",H3="DNF"),100*(($F3-$F3+1)/$F3)+50*(LOG($F3/$F3)),100*(($F3-H3+1)/$F3)+50*(LOG($F3/H3))))</f>
        <v>152.06963425791125</v>
      </c>
      <c r="K3" s="51" t="s">
        <v>138</v>
      </c>
      <c r="M3" s="105">
        <v>1</v>
      </c>
      <c r="N3" s="106" t="s">
        <v>161</v>
      </c>
      <c r="O3" s="143" t="s">
        <v>162</v>
      </c>
      <c r="P3" s="132" t="s">
        <v>353</v>
      </c>
      <c r="Q3" s="105" t="s">
        <v>138</v>
      </c>
      <c r="R3" s="107">
        <v>2</v>
      </c>
      <c r="S3" s="108"/>
      <c r="T3" s="125">
        <v>1</v>
      </c>
      <c r="U3" s="125">
        <v>1</v>
      </c>
      <c r="V3" s="106"/>
      <c r="W3" s="123"/>
      <c r="X3" s="272">
        <v>1</v>
      </c>
      <c r="Y3" s="273" t="s">
        <v>161</v>
      </c>
      <c r="Z3" s="274" t="s">
        <v>162</v>
      </c>
      <c r="AA3" s="274" t="s">
        <v>353</v>
      </c>
      <c r="AB3" s="274" t="s">
        <v>207</v>
      </c>
      <c r="AC3" s="273" t="s">
        <v>138</v>
      </c>
      <c r="AD3" s="273" t="s">
        <v>821</v>
      </c>
      <c r="AE3" s="273">
        <v>1</v>
      </c>
      <c r="AF3" s="273">
        <v>1</v>
      </c>
      <c r="AG3" s="273"/>
      <c r="AH3" s="275">
        <v>2</v>
      </c>
    </row>
    <row r="4" spans="1:34" x14ac:dyDescent="0.2">
      <c r="A4" s="18">
        <v>2</v>
      </c>
      <c r="B4" s="54" t="s">
        <v>179</v>
      </c>
      <c r="C4" s="53" t="s">
        <v>180</v>
      </c>
      <c r="D4" s="52" t="s">
        <v>181</v>
      </c>
      <c r="F4" s="20">
        <v>10</v>
      </c>
      <c r="G4" s="156" t="s">
        <v>460</v>
      </c>
      <c r="H4" s="51">
        <v>1</v>
      </c>
      <c r="I4" s="129">
        <f t="shared" si="0"/>
        <v>150</v>
      </c>
      <c r="K4" s="51" t="s">
        <v>138</v>
      </c>
      <c r="M4" s="105">
        <v>2</v>
      </c>
      <c r="N4" s="106" t="s">
        <v>822</v>
      </c>
      <c r="O4" s="143" t="s">
        <v>823</v>
      </c>
      <c r="P4" s="132" t="s">
        <v>959</v>
      </c>
      <c r="Q4" s="105" t="s">
        <v>138</v>
      </c>
      <c r="R4" s="107">
        <v>7</v>
      </c>
      <c r="S4" s="108"/>
      <c r="T4" s="125" t="s">
        <v>16</v>
      </c>
      <c r="U4" s="125">
        <v>2</v>
      </c>
      <c r="V4" s="106"/>
      <c r="W4" s="123"/>
      <c r="X4" s="276">
        <v>2</v>
      </c>
      <c r="Y4" s="270" t="s">
        <v>822</v>
      </c>
      <c r="Z4" s="271" t="s">
        <v>823</v>
      </c>
      <c r="AA4" s="271" t="s">
        <v>959</v>
      </c>
      <c r="AB4" s="271" t="s">
        <v>825</v>
      </c>
      <c r="AC4" s="270" t="s">
        <v>138</v>
      </c>
      <c r="AD4" s="270" t="s">
        <v>826</v>
      </c>
      <c r="AE4" s="270" t="s">
        <v>16</v>
      </c>
      <c r="AF4" s="270">
        <v>2</v>
      </c>
      <c r="AG4" s="270"/>
      <c r="AH4" s="277">
        <v>7</v>
      </c>
    </row>
    <row r="5" spans="1:34" x14ac:dyDescent="0.2">
      <c r="A5" s="18">
        <v>3</v>
      </c>
      <c r="B5" s="54" t="s">
        <v>973</v>
      </c>
      <c r="C5" s="53" t="s">
        <v>759</v>
      </c>
      <c r="D5" s="52" t="s">
        <v>760</v>
      </c>
      <c r="F5" s="20">
        <v>6</v>
      </c>
      <c r="G5" s="156" t="s">
        <v>21</v>
      </c>
      <c r="H5" s="51">
        <v>1</v>
      </c>
      <c r="I5" s="129">
        <f t="shared" si="0"/>
        <v>138.90756251918219</v>
      </c>
      <c r="K5" s="51" t="s">
        <v>138</v>
      </c>
      <c r="M5" s="105">
        <v>3</v>
      </c>
      <c r="N5" s="106" t="s">
        <v>275</v>
      </c>
      <c r="O5" s="143" t="s">
        <v>276</v>
      </c>
      <c r="P5" s="132" t="s">
        <v>818</v>
      </c>
      <c r="Q5" s="105" t="s">
        <v>138</v>
      </c>
      <c r="R5" s="107">
        <v>10</v>
      </c>
      <c r="S5" s="108"/>
      <c r="T5" s="125">
        <v>5</v>
      </c>
      <c r="U5" s="125">
        <v>5</v>
      </c>
      <c r="V5" s="106"/>
      <c r="W5" s="123"/>
      <c r="X5" s="276">
        <v>3</v>
      </c>
      <c r="Y5" s="270" t="s">
        <v>275</v>
      </c>
      <c r="Z5" s="271" t="s">
        <v>276</v>
      </c>
      <c r="AA5" s="271" t="s">
        <v>818</v>
      </c>
      <c r="AB5" s="271" t="s">
        <v>386</v>
      </c>
      <c r="AC5" s="270" t="s">
        <v>138</v>
      </c>
      <c r="AD5" s="270" t="s">
        <v>819</v>
      </c>
      <c r="AE5" s="270">
        <v>5</v>
      </c>
      <c r="AF5" s="270">
        <v>5</v>
      </c>
      <c r="AG5" s="270"/>
      <c r="AH5" s="277">
        <v>10</v>
      </c>
    </row>
    <row r="6" spans="1:34" x14ac:dyDescent="0.2">
      <c r="A6" s="18">
        <v>4</v>
      </c>
      <c r="B6" s="54" t="s">
        <v>161</v>
      </c>
      <c r="C6" s="53" t="s">
        <v>162</v>
      </c>
      <c r="D6" s="52" t="s">
        <v>353</v>
      </c>
      <c r="F6" s="20">
        <v>4</v>
      </c>
      <c r="G6" s="156" t="s">
        <v>138</v>
      </c>
      <c r="H6" s="51">
        <v>1</v>
      </c>
      <c r="I6" s="129">
        <f t="shared" si="0"/>
        <v>130.10299956639813</v>
      </c>
      <c r="K6" s="51" t="s">
        <v>138</v>
      </c>
      <c r="M6" s="105">
        <v>4</v>
      </c>
      <c r="N6" s="106" t="s">
        <v>189</v>
      </c>
      <c r="O6" s="143" t="s">
        <v>191</v>
      </c>
      <c r="P6" s="132" t="s">
        <v>192</v>
      </c>
      <c r="Q6" s="105" t="s">
        <v>138</v>
      </c>
      <c r="R6" s="107">
        <v>10</v>
      </c>
      <c r="S6" s="108"/>
      <c r="T6" s="125" t="s">
        <v>16</v>
      </c>
      <c r="U6" s="125" t="s">
        <v>17</v>
      </c>
      <c r="V6" s="106"/>
      <c r="W6" s="123"/>
      <c r="X6" s="278">
        <v>4</v>
      </c>
      <c r="Y6" s="279" t="s">
        <v>189</v>
      </c>
      <c r="Z6" s="280" t="s">
        <v>191</v>
      </c>
      <c r="AA6" s="280" t="s">
        <v>192</v>
      </c>
      <c r="AB6" s="280" t="s">
        <v>193</v>
      </c>
      <c r="AC6" s="279" t="s">
        <v>138</v>
      </c>
      <c r="AD6" s="279" t="s">
        <v>816</v>
      </c>
      <c r="AE6" s="279" t="s">
        <v>16</v>
      </c>
      <c r="AF6" s="279" t="s">
        <v>17</v>
      </c>
      <c r="AG6" s="279"/>
      <c r="AH6" s="281">
        <v>10</v>
      </c>
    </row>
    <row r="7" spans="1:34" x14ac:dyDescent="0.2">
      <c r="A7" s="18">
        <v>5</v>
      </c>
      <c r="B7" s="54" t="s">
        <v>978</v>
      </c>
      <c r="C7" s="66" t="s">
        <v>735</v>
      </c>
      <c r="D7" s="52" t="s">
        <v>736</v>
      </c>
      <c r="F7" s="20">
        <v>11</v>
      </c>
      <c r="G7" s="156" t="s">
        <v>22</v>
      </c>
      <c r="H7" s="51">
        <v>2</v>
      </c>
      <c r="I7" s="129">
        <f t="shared" si="0"/>
        <v>127.92722538380309</v>
      </c>
      <c r="K7" s="51" t="s">
        <v>23</v>
      </c>
      <c r="M7" s="51">
        <v>1</v>
      </c>
      <c r="N7" s="54" t="s">
        <v>179</v>
      </c>
      <c r="O7" s="144" t="s">
        <v>180</v>
      </c>
      <c r="P7" s="127" t="s">
        <v>181</v>
      </c>
      <c r="Q7" s="51" t="s">
        <v>460</v>
      </c>
      <c r="R7" s="86">
        <v>4</v>
      </c>
      <c r="S7" s="92"/>
      <c r="T7" s="126">
        <v>1</v>
      </c>
      <c r="U7" s="126">
        <v>1</v>
      </c>
      <c r="V7" s="54">
        <v>2</v>
      </c>
      <c r="W7" s="123"/>
      <c r="X7" s="272">
        <v>1</v>
      </c>
      <c r="Y7" s="273" t="s">
        <v>179</v>
      </c>
      <c r="Z7" s="274" t="s">
        <v>180</v>
      </c>
      <c r="AA7" s="274" t="s">
        <v>181</v>
      </c>
      <c r="AB7" s="274" t="s">
        <v>209</v>
      </c>
      <c r="AC7" s="273" t="s">
        <v>460</v>
      </c>
      <c r="AD7" s="273" t="s">
        <v>766</v>
      </c>
      <c r="AE7" s="273">
        <v>1</v>
      </c>
      <c r="AF7" s="273">
        <v>1</v>
      </c>
      <c r="AG7" s="273">
        <v>2</v>
      </c>
      <c r="AH7" s="275">
        <v>4</v>
      </c>
    </row>
    <row r="8" spans="1:34" x14ac:dyDescent="0.2">
      <c r="A8" s="18">
        <v>6</v>
      </c>
      <c r="B8" s="54" t="s">
        <v>775</v>
      </c>
      <c r="C8" s="53" t="s">
        <v>776</v>
      </c>
      <c r="D8" s="52" t="s">
        <v>777</v>
      </c>
      <c r="F8" s="20">
        <v>10</v>
      </c>
      <c r="G8" s="156" t="s">
        <v>460</v>
      </c>
      <c r="H8" s="51">
        <v>2</v>
      </c>
      <c r="I8" s="129">
        <f t="shared" si="0"/>
        <v>124.94850021680094</v>
      </c>
      <c r="K8" s="51" t="s">
        <v>23</v>
      </c>
      <c r="M8" s="51">
        <v>2</v>
      </c>
      <c r="N8" s="54" t="s">
        <v>775</v>
      </c>
      <c r="O8" s="144" t="s">
        <v>776</v>
      </c>
      <c r="P8" s="127" t="s">
        <v>777</v>
      </c>
      <c r="Q8" s="51" t="s">
        <v>460</v>
      </c>
      <c r="R8" s="86">
        <v>10</v>
      </c>
      <c r="S8" s="92"/>
      <c r="T8" s="126">
        <v>5</v>
      </c>
      <c r="U8" s="126">
        <v>2</v>
      </c>
      <c r="V8" s="54">
        <v>3</v>
      </c>
      <c r="W8" s="123"/>
      <c r="X8" s="276">
        <v>2</v>
      </c>
      <c r="Y8" s="270" t="s">
        <v>775</v>
      </c>
      <c r="Z8" s="271" t="s">
        <v>776</v>
      </c>
      <c r="AA8" s="271" t="s">
        <v>777</v>
      </c>
      <c r="AB8" s="271" t="s">
        <v>777</v>
      </c>
      <c r="AC8" s="270" t="s">
        <v>460</v>
      </c>
      <c r="AD8" s="270" t="s">
        <v>778</v>
      </c>
      <c r="AE8" s="270">
        <v>5</v>
      </c>
      <c r="AF8" s="270">
        <v>2</v>
      </c>
      <c r="AG8" s="270">
        <v>3</v>
      </c>
      <c r="AH8" s="277">
        <v>10</v>
      </c>
    </row>
    <row r="9" spans="1:34" x14ac:dyDescent="0.2">
      <c r="A9" s="18">
        <v>7</v>
      </c>
      <c r="B9" s="54">
        <v>222</v>
      </c>
      <c r="C9" s="66" t="s">
        <v>112</v>
      </c>
      <c r="D9" s="52" t="s">
        <v>739</v>
      </c>
      <c r="F9" s="20">
        <v>11</v>
      </c>
      <c r="G9" s="156" t="s">
        <v>22</v>
      </c>
      <c r="H9" s="51">
        <v>3</v>
      </c>
      <c r="I9" s="129">
        <f t="shared" si="0"/>
        <v>110.03175334010996</v>
      </c>
      <c r="K9" s="51" t="s">
        <v>23</v>
      </c>
      <c r="M9" s="51">
        <v>3</v>
      </c>
      <c r="N9" s="54">
        <v>57</v>
      </c>
      <c r="O9" s="144" t="s">
        <v>443</v>
      </c>
      <c r="P9" s="127" t="s">
        <v>360</v>
      </c>
      <c r="Q9" s="51" t="s">
        <v>460</v>
      </c>
      <c r="R9" s="86">
        <v>11</v>
      </c>
      <c r="S9" s="92"/>
      <c r="T9" s="126">
        <v>7</v>
      </c>
      <c r="U9" s="126">
        <v>3</v>
      </c>
      <c r="V9" s="54">
        <v>1</v>
      </c>
      <c r="W9" s="123"/>
      <c r="X9" s="276">
        <v>3</v>
      </c>
      <c r="Y9" s="270">
        <v>57</v>
      </c>
      <c r="Z9" s="271" t="s">
        <v>443</v>
      </c>
      <c r="AA9" s="271" t="s">
        <v>360</v>
      </c>
      <c r="AB9" s="271" t="s">
        <v>820</v>
      </c>
      <c r="AC9" s="270" t="s">
        <v>460</v>
      </c>
      <c r="AD9" s="270" t="s">
        <v>821</v>
      </c>
      <c r="AE9" s="270">
        <v>7</v>
      </c>
      <c r="AF9" s="270">
        <v>3</v>
      </c>
      <c r="AG9" s="270">
        <v>1</v>
      </c>
      <c r="AH9" s="277">
        <v>11</v>
      </c>
    </row>
    <row r="10" spans="1:34" x14ac:dyDescent="0.2">
      <c r="A10" s="18">
        <v>8</v>
      </c>
      <c r="B10" s="54" t="s">
        <v>381</v>
      </c>
      <c r="C10" s="66" t="s">
        <v>382</v>
      </c>
      <c r="D10" s="52" t="s">
        <v>383</v>
      </c>
      <c r="F10" s="20">
        <v>6</v>
      </c>
      <c r="G10" s="156" t="s">
        <v>21</v>
      </c>
      <c r="H10" s="51">
        <v>2</v>
      </c>
      <c r="I10" s="129">
        <f t="shared" si="0"/>
        <v>107.18939606931647</v>
      </c>
      <c r="K10" s="51" t="s">
        <v>23</v>
      </c>
      <c r="M10" s="51">
        <v>4</v>
      </c>
      <c r="N10" s="54" t="s">
        <v>216</v>
      </c>
      <c r="O10" s="144" t="s">
        <v>960</v>
      </c>
      <c r="P10" s="127" t="s">
        <v>961</v>
      </c>
      <c r="Q10" s="51" t="s">
        <v>460</v>
      </c>
      <c r="R10" s="86">
        <v>12</v>
      </c>
      <c r="S10" s="92"/>
      <c r="T10" s="126">
        <v>2</v>
      </c>
      <c r="U10" s="126">
        <v>4</v>
      </c>
      <c r="V10" s="54">
        <v>6</v>
      </c>
      <c r="W10" s="123"/>
      <c r="X10" s="276">
        <v>4</v>
      </c>
      <c r="Y10" s="270" t="s">
        <v>216</v>
      </c>
      <c r="Z10" s="271" t="s">
        <v>960</v>
      </c>
      <c r="AA10" s="271" t="s">
        <v>961</v>
      </c>
      <c r="AB10" s="271" t="s">
        <v>218</v>
      </c>
      <c r="AC10" s="270" t="s">
        <v>460</v>
      </c>
      <c r="AD10" s="270" t="s">
        <v>810</v>
      </c>
      <c r="AE10" s="270">
        <v>2</v>
      </c>
      <c r="AF10" s="270">
        <v>4</v>
      </c>
      <c r="AG10" s="270">
        <v>6</v>
      </c>
      <c r="AH10" s="277">
        <v>12</v>
      </c>
    </row>
    <row r="11" spans="1:34" x14ac:dyDescent="0.2">
      <c r="A11" s="18">
        <v>9</v>
      </c>
      <c r="B11" s="54">
        <v>57</v>
      </c>
      <c r="C11" s="66" t="s">
        <v>443</v>
      </c>
      <c r="D11" s="52" t="s">
        <v>360</v>
      </c>
      <c r="F11" s="20">
        <v>10</v>
      </c>
      <c r="G11" s="156" t="s">
        <v>460</v>
      </c>
      <c r="H11" s="51">
        <v>3</v>
      </c>
      <c r="I11" s="129">
        <f t="shared" si="0"/>
        <v>106.14393726401688</v>
      </c>
      <c r="K11" s="51" t="s">
        <v>23</v>
      </c>
      <c r="M11" s="51">
        <v>5</v>
      </c>
      <c r="N11" s="54" t="s">
        <v>182</v>
      </c>
      <c r="O11" s="144" t="s">
        <v>183</v>
      </c>
      <c r="P11" s="127" t="s">
        <v>184</v>
      </c>
      <c r="Q11" s="51" t="s">
        <v>460</v>
      </c>
      <c r="R11" s="86">
        <v>12</v>
      </c>
      <c r="S11" s="92"/>
      <c r="T11" s="126">
        <v>3</v>
      </c>
      <c r="U11" s="126">
        <v>5</v>
      </c>
      <c r="V11" s="54">
        <v>4</v>
      </c>
      <c r="W11" s="123"/>
      <c r="X11" s="276">
        <v>5</v>
      </c>
      <c r="Y11" s="270" t="s">
        <v>182</v>
      </c>
      <c r="Z11" s="271" t="s">
        <v>183</v>
      </c>
      <c r="AA11" s="271" t="s">
        <v>184</v>
      </c>
      <c r="AB11" s="271" t="s">
        <v>372</v>
      </c>
      <c r="AC11" s="270" t="s">
        <v>460</v>
      </c>
      <c r="AD11" s="270" t="s">
        <v>768</v>
      </c>
      <c r="AE11" s="270">
        <v>3</v>
      </c>
      <c r="AF11" s="270">
        <v>5</v>
      </c>
      <c r="AG11" s="270">
        <v>4</v>
      </c>
      <c r="AH11" s="277">
        <v>12</v>
      </c>
    </row>
    <row r="12" spans="1:34" x14ac:dyDescent="0.2">
      <c r="A12" s="18">
        <v>10</v>
      </c>
      <c r="B12" s="54">
        <v>50</v>
      </c>
      <c r="C12" s="44" t="s">
        <v>392</v>
      </c>
      <c r="D12" s="52" t="s">
        <v>393</v>
      </c>
      <c r="F12" s="20">
        <v>11</v>
      </c>
      <c r="G12" s="156" t="s">
        <v>22</v>
      </c>
      <c r="H12" s="51">
        <v>4</v>
      </c>
      <c r="I12" s="129">
        <f t="shared" si="0"/>
        <v>94.693907418785869</v>
      </c>
      <c r="K12" s="51" t="s">
        <v>23</v>
      </c>
      <c r="M12" s="51">
        <v>6</v>
      </c>
      <c r="N12" s="54">
        <v>24446</v>
      </c>
      <c r="O12" s="144" t="s">
        <v>375</v>
      </c>
      <c r="P12" s="127" t="s">
        <v>376</v>
      </c>
      <c r="Q12" s="51" t="s">
        <v>460</v>
      </c>
      <c r="R12" s="86">
        <v>17</v>
      </c>
      <c r="S12" s="92"/>
      <c r="T12" s="126">
        <v>4</v>
      </c>
      <c r="U12" s="126">
        <v>8</v>
      </c>
      <c r="V12" s="54">
        <v>5</v>
      </c>
      <c r="W12" s="123"/>
      <c r="X12" s="276">
        <v>6</v>
      </c>
      <c r="Y12" s="270">
        <v>24446</v>
      </c>
      <c r="Z12" s="271" t="s">
        <v>375</v>
      </c>
      <c r="AA12" s="271" t="s">
        <v>376</v>
      </c>
      <c r="AB12" s="271" t="s">
        <v>962</v>
      </c>
      <c r="AC12" s="270" t="s">
        <v>460</v>
      </c>
      <c r="AD12" s="270" t="s">
        <v>773</v>
      </c>
      <c r="AE12" s="270">
        <v>4</v>
      </c>
      <c r="AF12" s="270">
        <v>8</v>
      </c>
      <c r="AG12" s="270">
        <v>5</v>
      </c>
      <c r="AH12" s="277">
        <v>17</v>
      </c>
    </row>
    <row r="13" spans="1:34" x14ac:dyDescent="0.2">
      <c r="A13" s="18">
        <v>11</v>
      </c>
      <c r="B13" s="54" t="s">
        <v>822</v>
      </c>
      <c r="C13" s="66" t="s">
        <v>823</v>
      </c>
      <c r="D13" s="52" t="s">
        <v>959</v>
      </c>
      <c r="F13" s="20">
        <v>4</v>
      </c>
      <c r="G13" s="156" t="s">
        <v>138</v>
      </c>
      <c r="H13" s="51">
        <v>2</v>
      </c>
      <c r="I13" s="129">
        <f t="shared" si="0"/>
        <v>90.051499783199063</v>
      </c>
      <c r="K13" s="51" t="s">
        <v>23</v>
      </c>
      <c r="M13" s="51">
        <v>7</v>
      </c>
      <c r="N13" s="54">
        <v>333</v>
      </c>
      <c r="O13" s="144" t="s">
        <v>963</v>
      </c>
      <c r="P13" s="127" t="s">
        <v>964</v>
      </c>
      <c r="Q13" s="51" t="s">
        <v>460</v>
      </c>
      <c r="R13" s="86">
        <v>20</v>
      </c>
      <c r="S13" s="92"/>
      <c r="T13" s="126">
        <v>6</v>
      </c>
      <c r="U13" s="126">
        <v>7</v>
      </c>
      <c r="V13" s="54">
        <v>7</v>
      </c>
      <c r="W13" s="123"/>
      <c r="X13" s="276">
        <v>7</v>
      </c>
      <c r="Y13" s="270">
        <v>333</v>
      </c>
      <c r="Z13" s="271" t="s">
        <v>963</v>
      </c>
      <c r="AA13" s="271" t="s">
        <v>964</v>
      </c>
      <c r="AB13" s="271" t="s">
        <v>964</v>
      </c>
      <c r="AC13" s="270" t="s">
        <v>460</v>
      </c>
      <c r="AD13" s="270" t="s">
        <v>965</v>
      </c>
      <c r="AE13" s="270">
        <v>6</v>
      </c>
      <c r="AF13" s="270">
        <v>7</v>
      </c>
      <c r="AG13" s="270">
        <v>7</v>
      </c>
      <c r="AH13" s="277">
        <v>20</v>
      </c>
    </row>
    <row r="14" spans="1:34" x14ac:dyDescent="0.2">
      <c r="A14" s="18">
        <v>12</v>
      </c>
      <c r="B14" s="54" t="s">
        <v>216</v>
      </c>
      <c r="C14" s="66" t="s">
        <v>960</v>
      </c>
      <c r="D14" s="52" t="s">
        <v>961</v>
      </c>
      <c r="F14" s="20">
        <v>10</v>
      </c>
      <c r="G14" s="156" t="s">
        <v>460</v>
      </c>
      <c r="H14" s="51">
        <v>4</v>
      </c>
      <c r="I14" s="129">
        <f t="shared" si="0"/>
        <v>89.897000433601875</v>
      </c>
      <c r="K14" s="51" t="s">
        <v>23</v>
      </c>
      <c r="M14" s="51">
        <v>8</v>
      </c>
      <c r="N14" s="54" t="s">
        <v>194</v>
      </c>
      <c r="O14" s="144" t="s">
        <v>195</v>
      </c>
      <c r="P14" s="127" t="s">
        <v>131</v>
      </c>
      <c r="Q14" s="51" t="s">
        <v>460</v>
      </c>
      <c r="R14" s="86">
        <v>23</v>
      </c>
      <c r="S14" s="92"/>
      <c r="T14" s="126">
        <v>8</v>
      </c>
      <c r="U14" s="126">
        <v>6</v>
      </c>
      <c r="V14" s="54">
        <v>9</v>
      </c>
      <c r="W14" s="123"/>
      <c r="X14" s="276">
        <v>8</v>
      </c>
      <c r="Y14" s="270" t="s">
        <v>194</v>
      </c>
      <c r="Z14" s="271" t="s">
        <v>195</v>
      </c>
      <c r="AA14" s="271" t="s">
        <v>131</v>
      </c>
      <c r="AB14" s="271" t="s">
        <v>966</v>
      </c>
      <c r="AC14" s="270" t="s">
        <v>460</v>
      </c>
      <c r="AD14" s="270" t="s">
        <v>786</v>
      </c>
      <c r="AE14" s="270">
        <v>8</v>
      </c>
      <c r="AF14" s="270">
        <v>6</v>
      </c>
      <c r="AG14" s="270">
        <v>9</v>
      </c>
      <c r="AH14" s="277">
        <v>23</v>
      </c>
    </row>
    <row r="15" spans="1:34" x14ac:dyDescent="0.2">
      <c r="A15" s="18">
        <v>13</v>
      </c>
      <c r="B15" s="54" t="s">
        <v>69</v>
      </c>
      <c r="C15" s="44" t="s">
        <v>51</v>
      </c>
      <c r="D15" s="52" t="s">
        <v>129</v>
      </c>
      <c r="F15" s="20">
        <v>6</v>
      </c>
      <c r="G15" s="156" t="s">
        <v>21</v>
      </c>
      <c r="H15" s="51">
        <v>3</v>
      </c>
      <c r="I15" s="129">
        <f t="shared" si="0"/>
        <v>81.71816644986572</v>
      </c>
      <c r="K15" s="51" t="s">
        <v>23</v>
      </c>
      <c r="M15" s="51">
        <v>9</v>
      </c>
      <c r="N15" s="54" t="s">
        <v>967</v>
      </c>
      <c r="O15" s="144" t="s">
        <v>968</v>
      </c>
      <c r="P15" s="127" t="s">
        <v>969</v>
      </c>
      <c r="Q15" s="51" t="s">
        <v>460</v>
      </c>
      <c r="R15" s="86">
        <v>27</v>
      </c>
      <c r="S15" s="92"/>
      <c r="T15" s="126">
        <v>10</v>
      </c>
      <c r="U15" s="126">
        <v>9</v>
      </c>
      <c r="V15" s="54">
        <v>8</v>
      </c>
      <c r="W15" s="123"/>
      <c r="X15" s="276">
        <v>9</v>
      </c>
      <c r="Y15" s="270" t="s">
        <v>967</v>
      </c>
      <c r="Z15" s="271" t="s">
        <v>968</v>
      </c>
      <c r="AA15" s="271" t="s">
        <v>969</v>
      </c>
      <c r="AB15" s="271" t="s">
        <v>970</v>
      </c>
      <c r="AC15" s="270" t="s">
        <v>460</v>
      </c>
      <c r="AD15" s="270" t="s">
        <v>971</v>
      </c>
      <c r="AE15" s="270">
        <v>10</v>
      </c>
      <c r="AF15" s="270">
        <v>9</v>
      </c>
      <c r="AG15" s="270">
        <v>8</v>
      </c>
      <c r="AH15" s="277">
        <v>27</v>
      </c>
    </row>
    <row r="16" spans="1:34" x14ac:dyDescent="0.2">
      <c r="A16" s="18">
        <v>14</v>
      </c>
      <c r="B16" s="54">
        <v>62</v>
      </c>
      <c r="C16" s="66" t="s">
        <v>391</v>
      </c>
      <c r="D16" s="52" t="s">
        <v>793</v>
      </c>
      <c r="F16" s="20">
        <v>11</v>
      </c>
      <c r="G16" s="156" t="s">
        <v>22</v>
      </c>
      <c r="H16" s="51">
        <v>5</v>
      </c>
      <c r="I16" s="129">
        <f t="shared" si="0"/>
        <v>80.75749767747395</v>
      </c>
      <c r="K16" s="51" t="s">
        <v>23</v>
      </c>
      <c r="M16" s="51">
        <v>10</v>
      </c>
      <c r="N16" s="54" t="s">
        <v>187</v>
      </c>
      <c r="O16" s="144" t="s">
        <v>188</v>
      </c>
      <c r="P16" s="127" t="s">
        <v>923</v>
      </c>
      <c r="Q16" s="51" t="s">
        <v>460</v>
      </c>
      <c r="R16" s="86">
        <v>32</v>
      </c>
      <c r="S16" s="92"/>
      <c r="T16" s="126">
        <v>10</v>
      </c>
      <c r="U16" s="126" t="s">
        <v>16</v>
      </c>
      <c r="V16" s="54" t="s">
        <v>17</v>
      </c>
      <c r="W16" s="123"/>
      <c r="X16" s="278">
        <v>10</v>
      </c>
      <c r="Y16" s="279" t="s">
        <v>187</v>
      </c>
      <c r="Z16" s="280" t="s">
        <v>188</v>
      </c>
      <c r="AA16" s="280" t="s">
        <v>923</v>
      </c>
      <c r="AB16" s="280" t="s">
        <v>923</v>
      </c>
      <c r="AC16" s="279" t="s">
        <v>460</v>
      </c>
      <c r="AD16" s="279" t="s">
        <v>972</v>
      </c>
      <c r="AE16" s="279">
        <v>10</v>
      </c>
      <c r="AF16" s="279" t="s">
        <v>16</v>
      </c>
      <c r="AG16" s="279" t="s">
        <v>17</v>
      </c>
      <c r="AH16" s="281">
        <v>32</v>
      </c>
    </row>
    <row r="17" spans="1:34" x14ac:dyDescent="0.2">
      <c r="A17" s="18">
        <v>15</v>
      </c>
      <c r="B17" s="54" t="s">
        <v>182</v>
      </c>
      <c r="C17" s="53" t="s">
        <v>183</v>
      </c>
      <c r="D17" s="52" t="s">
        <v>184</v>
      </c>
      <c r="F17" s="20">
        <v>10</v>
      </c>
      <c r="G17" s="156" t="s">
        <v>460</v>
      </c>
      <c r="H17" s="51">
        <v>5</v>
      </c>
      <c r="I17" s="129">
        <f t="shared" si="0"/>
        <v>75.051499783199063</v>
      </c>
      <c r="K17" s="51" t="s">
        <v>21</v>
      </c>
      <c r="M17" s="105">
        <v>1</v>
      </c>
      <c r="N17" s="106" t="s">
        <v>973</v>
      </c>
      <c r="O17" s="143" t="s">
        <v>759</v>
      </c>
      <c r="P17" s="132" t="s">
        <v>760</v>
      </c>
      <c r="Q17" s="105" t="s">
        <v>21</v>
      </c>
      <c r="R17" s="107">
        <v>3</v>
      </c>
      <c r="S17" s="108"/>
      <c r="T17" s="125">
        <v>1</v>
      </c>
      <c r="U17" s="125">
        <v>1</v>
      </c>
      <c r="V17" s="106">
        <v>1</v>
      </c>
      <c r="W17" s="123"/>
      <c r="X17" s="272">
        <v>1</v>
      </c>
      <c r="Y17" s="273" t="s">
        <v>973</v>
      </c>
      <c r="Z17" s="274" t="s">
        <v>759</v>
      </c>
      <c r="AA17" s="274" t="s">
        <v>760</v>
      </c>
      <c r="AB17" s="274" t="s">
        <v>974</v>
      </c>
      <c r="AC17" s="273" t="s">
        <v>21</v>
      </c>
      <c r="AD17" s="273" t="s">
        <v>766</v>
      </c>
      <c r="AE17" s="273">
        <v>1</v>
      </c>
      <c r="AF17" s="273">
        <v>1</v>
      </c>
      <c r="AG17" s="273">
        <v>1</v>
      </c>
      <c r="AH17" s="275">
        <v>3</v>
      </c>
    </row>
    <row r="18" spans="1:34" x14ac:dyDescent="0.2">
      <c r="A18" s="18">
        <v>16</v>
      </c>
      <c r="B18" s="54">
        <v>125</v>
      </c>
      <c r="C18" s="66" t="s">
        <v>41</v>
      </c>
      <c r="D18" s="52" t="s">
        <v>152</v>
      </c>
      <c r="F18" s="20">
        <v>11</v>
      </c>
      <c r="G18" s="156" t="s">
        <v>22</v>
      </c>
      <c r="H18" s="51">
        <v>6</v>
      </c>
      <c r="I18" s="129">
        <f t="shared" si="0"/>
        <v>67.707526284183615</v>
      </c>
      <c r="K18" s="51" t="s">
        <v>21</v>
      </c>
      <c r="M18" s="105">
        <v>2</v>
      </c>
      <c r="N18" s="106" t="s">
        <v>381</v>
      </c>
      <c r="O18" s="143" t="s">
        <v>382</v>
      </c>
      <c r="P18" s="132" t="s">
        <v>383</v>
      </c>
      <c r="Q18" s="105" t="s">
        <v>21</v>
      </c>
      <c r="R18" s="107">
        <v>7</v>
      </c>
      <c r="S18" s="108"/>
      <c r="T18" s="125">
        <v>2</v>
      </c>
      <c r="U18" s="125">
        <v>2</v>
      </c>
      <c r="V18" s="106">
        <v>3</v>
      </c>
      <c r="W18" s="123"/>
      <c r="X18" s="276">
        <v>2</v>
      </c>
      <c r="Y18" s="270" t="s">
        <v>381</v>
      </c>
      <c r="Z18" s="271" t="s">
        <v>382</v>
      </c>
      <c r="AA18" s="271" t="s">
        <v>383</v>
      </c>
      <c r="AB18" s="271" t="s">
        <v>383</v>
      </c>
      <c r="AC18" s="270" t="s">
        <v>21</v>
      </c>
      <c r="AD18" s="270" t="s">
        <v>787</v>
      </c>
      <c r="AE18" s="270">
        <v>2</v>
      </c>
      <c r="AF18" s="270">
        <v>2</v>
      </c>
      <c r="AG18" s="270">
        <v>3</v>
      </c>
      <c r="AH18" s="277">
        <v>7</v>
      </c>
    </row>
    <row r="19" spans="1:34" x14ac:dyDescent="0.2">
      <c r="A19" s="18">
        <v>17</v>
      </c>
      <c r="B19" s="54">
        <v>24446</v>
      </c>
      <c r="C19" s="53" t="s">
        <v>375</v>
      </c>
      <c r="D19" s="52" t="s">
        <v>376</v>
      </c>
      <c r="F19" s="20">
        <v>10</v>
      </c>
      <c r="G19" s="156" t="s">
        <v>460</v>
      </c>
      <c r="H19" s="51">
        <v>6</v>
      </c>
      <c r="I19" s="129">
        <f t="shared" si="0"/>
        <v>61.092437480817821</v>
      </c>
      <c r="K19" s="51" t="s">
        <v>21</v>
      </c>
      <c r="M19" s="105">
        <v>3</v>
      </c>
      <c r="N19" s="106" t="s">
        <v>69</v>
      </c>
      <c r="O19" s="143" t="s">
        <v>51</v>
      </c>
      <c r="P19" s="132" t="s">
        <v>129</v>
      </c>
      <c r="Q19" s="105" t="s">
        <v>21</v>
      </c>
      <c r="R19" s="107">
        <v>8</v>
      </c>
      <c r="S19" s="108"/>
      <c r="T19" s="125">
        <v>3</v>
      </c>
      <c r="U19" s="125">
        <v>3</v>
      </c>
      <c r="V19" s="106">
        <v>2</v>
      </c>
      <c r="W19" s="123"/>
      <c r="X19" s="276">
        <v>3</v>
      </c>
      <c r="Y19" s="270" t="s">
        <v>69</v>
      </c>
      <c r="Z19" s="271" t="s">
        <v>51</v>
      </c>
      <c r="AA19" s="271" t="s">
        <v>129</v>
      </c>
      <c r="AB19" s="271" t="s">
        <v>975</v>
      </c>
      <c r="AC19" s="270" t="s">
        <v>21</v>
      </c>
      <c r="AD19" s="270" t="s">
        <v>976</v>
      </c>
      <c r="AE19" s="270">
        <v>3</v>
      </c>
      <c r="AF19" s="270">
        <v>3</v>
      </c>
      <c r="AG19" s="270">
        <v>2</v>
      </c>
      <c r="AH19" s="277">
        <v>8</v>
      </c>
    </row>
    <row r="20" spans="1:34" x14ac:dyDescent="0.2">
      <c r="A20" s="18">
        <v>18</v>
      </c>
      <c r="B20" s="54" t="s">
        <v>164</v>
      </c>
      <c r="C20" s="44" t="s">
        <v>164</v>
      </c>
      <c r="D20" s="52" t="s">
        <v>196</v>
      </c>
      <c r="F20" s="20">
        <v>6</v>
      </c>
      <c r="G20" s="156" t="s">
        <v>21</v>
      </c>
      <c r="H20" s="51">
        <v>4</v>
      </c>
      <c r="I20" s="129">
        <f t="shared" si="0"/>
        <v>58.80456295278406</v>
      </c>
      <c r="K20" s="51" t="s">
        <v>21</v>
      </c>
      <c r="M20" s="105">
        <v>4</v>
      </c>
      <c r="N20" s="106" t="s">
        <v>164</v>
      </c>
      <c r="O20" s="143" t="s">
        <v>164</v>
      </c>
      <c r="P20" s="132" t="s">
        <v>196</v>
      </c>
      <c r="Q20" s="105" t="s">
        <v>21</v>
      </c>
      <c r="R20" s="107">
        <v>15</v>
      </c>
      <c r="S20" s="108"/>
      <c r="T20" s="125">
        <v>6</v>
      </c>
      <c r="U20" s="125">
        <v>4</v>
      </c>
      <c r="V20" s="106">
        <v>5</v>
      </c>
      <c r="W20" s="123"/>
      <c r="X20" s="276">
        <v>4</v>
      </c>
      <c r="Y20" s="270" t="s">
        <v>164</v>
      </c>
      <c r="Z20" s="271" t="s">
        <v>164</v>
      </c>
      <c r="AA20" s="271" t="s">
        <v>196</v>
      </c>
      <c r="AB20" s="271" t="s">
        <v>390</v>
      </c>
      <c r="AC20" s="270" t="s">
        <v>21</v>
      </c>
      <c r="AD20" s="270" t="s">
        <v>805</v>
      </c>
      <c r="AE20" s="270">
        <v>6</v>
      </c>
      <c r="AF20" s="270">
        <v>4</v>
      </c>
      <c r="AG20" s="270">
        <v>5</v>
      </c>
      <c r="AH20" s="277">
        <v>15</v>
      </c>
    </row>
    <row r="21" spans="1:34" x14ac:dyDescent="0.2">
      <c r="A21" s="18">
        <v>19</v>
      </c>
      <c r="B21" s="54" t="s">
        <v>275</v>
      </c>
      <c r="C21" s="66" t="s">
        <v>276</v>
      </c>
      <c r="D21" s="52" t="s">
        <v>818</v>
      </c>
      <c r="F21" s="20">
        <v>4</v>
      </c>
      <c r="G21" s="156" t="s">
        <v>138</v>
      </c>
      <c r="H21" s="51">
        <v>3</v>
      </c>
      <c r="I21" s="129">
        <f t="shared" si="0"/>
        <v>56.246936830414995</v>
      </c>
      <c r="K21" s="51" t="s">
        <v>21</v>
      </c>
      <c r="M21" s="105">
        <v>5</v>
      </c>
      <c r="N21" s="106">
        <v>3</v>
      </c>
      <c r="O21" s="143" t="s">
        <v>813</v>
      </c>
      <c r="P21" s="132" t="s">
        <v>814</v>
      </c>
      <c r="Q21" s="105" t="s">
        <v>21</v>
      </c>
      <c r="R21" s="107">
        <v>17</v>
      </c>
      <c r="S21" s="108"/>
      <c r="T21" s="125">
        <v>6</v>
      </c>
      <c r="U21" s="125" t="s">
        <v>16</v>
      </c>
      <c r="V21" s="106">
        <v>4</v>
      </c>
      <c r="W21" s="123"/>
      <c r="X21" s="276">
        <v>5</v>
      </c>
      <c r="Y21" s="270">
        <v>3</v>
      </c>
      <c r="Z21" s="271" t="s">
        <v>813</v>
      </c>
      <c r="AA21" s="271" t="s">
        <v>814</v>
      </c>
      <c r="AB21" s="271" t="s">
        <v>814</v>
      </c>
      <c r="AC21" s="270" t="s">
        <v>21</v>
      </c>
      <c r="AD21" s="270" t="s">
        <v>787</v>
      </c>
      <c r="AE21" s="270">
        <v>6</v>
      </c>
      <c r="AF21" s="270" t="s">
        <v>16</v>
      </c>
      <c r="AG21" s="270">
        <v>4</v>
      </c>
      <c r="AH21" s="277">
        <v>17</v>
      </c>
    </row>
    <row r="22" spans="1:34" x14ac:dyDescent="0.2">
      <c r="A22" s="18">
        <v>20</v>
      </c>
      <c r="B22" s="54">
        <v>37</v>
      </c>
      <c r="C22" s="66" t="s">
        <v>223</v>
      </c>
      <c r="D22" s="52" t="s">
        <v>224</v>
      </c>
      <c r="F22" s="20">
        <v>11</v>
      </c>
      <c r="G22" s="156" t="s">
        <v>22</v>
      </c>
      <c r="H22" s="51">
        <v>7</v>
      </c>
      <c r="I22" s="129">
        <f t="shared" si="0"/>
        <v>55.269277711743861</v>
      </c>
      <c r="K22" s="51" t="s">
        <v>21</v>
      </c>
      <c r="M22" s="105">
        <v>6</v>
      </c>
      <c r="N22" s="106" t="s">
        <v>977</v>
      </c>
      <c r="O22" s="143" t="s">
        <v>167</v>
      </c>
      <c r="P22" s="132" t="s">
        <v>168</v>
      </c>
      <c r="Q22" s="105" t="s">
        <v>21</v>
      </c>
      <c r="R22" s="107">
        <v>20</v>
      </c>
      <c r="S22" s="108"/>
      <c r="T22" s="125">
        <v>6</v>
      </c>
      <c r="U22" s="125" t="s">
        <v>16</v>
      </c>
      <c r="V22" s="106" t="s">
        <v>16</v>
      </c>
      <c r="W22" s="124"/>
      <c r="X22" s="278">
        <v>6</v>
      </c>
      <c r="Y22" s="279" t="s">
        <v>977</v>
      </c>
      <c r="Z22" s="280" t="s">
        <v>167</v>
      </c>
      <c r="AA22" s="280" t="s">
        <v>168</v>
      </c>
      <c r="AB22" s="280" t="s">
        <v>168</v>
      </c>
      <c r="AC22" s="279" t="s">
        <v>21</v>
      </c>
      <c r="AD22" s="279" t="s">
        <v>821</v>
      </c>
      <c r="AE22" s="279">
        <v>6</v>
      </c>
      <c r="AF22" s="279" t="s">
        <v>16</v>
      </c>
      <c r="AG22" s="279" t="s">
        <v>16</v>
      </c>
      <c r="AH22" s="281">
        <v>20</v>
      </c>
    </row>
    <row r="23" spans="1:34" x14ac:dyDescent="0.2">
      <c r="A23" s="18">
        <v>21</v>
      </c>
      <c r="B23" s="54">
        <v>333</v>
      </c>
      <c r="C23" s="66" t="s">
        <v>963</v>
      </c>
      <c r="D23" s="52" t="s">
        <v>964</v>
      </c>
      <c r="F23" s="20">
        <v>10</v>
      </c>
      <c r="G23" s="156" t="s">
        <v>460</v>
      </c>
      <c r="H23" s="51">
        <v>7</v>
      </c>
      <c r="I23" s="129">
        <f t="shared" si="0"/>
        <v>47.745097999287161</v>
      </c>
      <c r="K23" s="51" t="s">
        <v>22</v>
      </c>
      <c r="M23" s="51">
        <v>1</v>
      </c>
      <c r="N23" s="54" t="s">
        <v>401</v>
      </c>
      <c r="O23" s="144" t="s">
        <v>402</v>
      </c>
      <c r="P23" s="127" t="s">
        <v>403</v>
      </c>
      <c r="Q23" s="51" t="s">
        <v>22</v>
      </c>
      <c r="R23" s="86">
        <v>4</v>
      </c>
      <c r="S23" s="92"/>
      <c r="T23" s="126">
        <v>1</v>
      </c>
      <c r="U23" s="126">
        <v>1</v>
      </c>
      <c r="V23" s="54">
        <v>2</v>
      </c>
      <c r="W23" s="123"/>
      <c r="X23" s="272">
        <v>1</v>
      </c>
      <c r="Y23" s="273" t="s">
        <v>401</v>
      </c>
      <c r="Z23" s="274" t="s">
        <v>402</v>
      </c>
      <c r="AA23" s="274" t="s">
        <v>403</v>
      </c>
      <c r="AB23" s="274" t="s">
        <v>404</v>
      </c>
      <c r="AC23" s="273" t="s">
        <v>22</v>
      </c>
      <c r="AD23" s="273" t="s">
        <v>821</v>
      </c>
      <c r="AE23" s="273">
        <v>1</v>
      </c>
      <c r="AF23" s="273">
        <v>1</v>
      </c>
      <c r="AG23" s="273">
        <v>2</v>
      </c>
      <c r="AH23" s="275">
        <v>4</v>
      </c>
    </row>
    <row r="24" spans="1:34" x14ac:dyDescent="0.2">
      <c r="A24" s="18">
        <v>22</v>
      </c>
      <c r="B24" s="54" t="s">
        <v>982</v>
      </c>
      <c r="C24" s="66" t="s">
        <v>983</v>
      </c>
      <c r="D24" s="52" t="s">
        <v>984</v>
      </c>
      <c r="F24" s="20">
        <v>11</v>
      </c>
      <c r="G24" s="156" t="s">
        <v>22</v>
      </c>
      <c r="H24" s="51">
        <v>8</v>
      </c>
      <c r="I24" s="129">
        <f t="shared" si="0"/>
        <v>43.27877127195044</v>
      </c>
      <c r="K24" s="51" t="s">
        <v>22</v>
      </c>
      <c r="M24" s="51">
        <v>2</v>
      </c>
      <c r="N24" s="54" t="s">
        <v>978</v>
      </c>
      <c r="O24" s="144" t="s">
        <v>735</v>
      </c>
      <c r="P24" s="127" t="s">
        <v>736</v>
      </c>
      <c r="Q24" s="51" t="s">
        <v>22</v>
      </c>
      <c r="R24" s="86">
        <v>8</v>
      </c>
      <c r="S24" s="92"/>
      <c r="T24" s="126">
        <v>2</v>
      </c>
      <c r="U24" s="126">
        <v>2</v>
      </c>
      <c r="V24" s="54">
        <v>4</v>
      </c>
      <c r="W24" s="123"/>
      <c r="X24" s="276">
        <v>2</v>
      </c>
      <c r="Y24" s="270" t="s">
        <v>978</v>
      </c>
      <c r="Z24" s="271" t="s">
        <v>735</v>
      </c>
      <c r="AA24" s="271" t="s">
        <v>736</v>
      </c>
      <c r="AB24" s="271" t="s">
        <v>736</v>
      </c>
      <c r="AC24" s="270" t="s">
        <v>22</v>
      </c>
      <c r="AD24" s="270" t="s">
        <v>766</v>
      </c>
      <c r="AE24" s="270">
        <v>2</v>
      </c>
      <c r="AF24" s="270">
        <v>2</v>
      </c>
      <c r="AG24" s="270">
        <v>4</v>
      </c>
      <c r="AH24" s="277">
        <v>8</v>
      </c>
    </row>
    <row r="25" spans="1:34" x14ac:dyDescent="0.2">
      <c r="A25" s="18">
        <v>23</v>
      </c>
      <c r="B25" s="54">
        <v>3</v>
      </c>
      <c r="C25" s="66" t="s">
        <v>813</v>
      </c>
      <c r="D25" s="52" t="s">
        <v>814</v>
      </c>
      <c r="F25" s="20">
        <v>6</v>
      </c>
      <c r="G25" s="156" t="s">
        <v>21</v>
      </c>
      <c r="H25" s="51">
        <v>5</v>
      </c>
      <c r="I25" s="129">
        <f t="shared" si="0"/>
        <v>37.29239563571457</v>
      </c>
      <c r="K25" s="51" t="s">
        <v>22</v>
      </c>
      <c r="M25" s="51">
        <v>3</v>
      </c>
      <c r="N25" s="54">
        <v>222</v>
      </c>
      <c r="O25" s="144" t="s">
        <v>112</v>
      </c>
      <c r="P25" s="127" t="s">
        <v>739</v>
      </c>
      <c r="Q25" s="51" t="s">
        <v>22</v>
      </c>
      <c r="R25" s="86">
        <v>9</v>
      </c>
      <c r="S25" s="92"/>
      <c r="T25" s="126">
        <v>3</v>
      </c>
      <c r="U25" s="126">
        <v>5</v>
      </c>
      <c r="V25" s="54">
        <v>1</v>
      </c>
      <c r="W25" s="123"/>
      <c r="X25" s="276">
        <v>3</v>
      </c>
      <c r="Y25" s="270">
        <v>222</v>
      </c>
      <c r="Z25" s="271" t="s">
        <v>112</v>
      </c>
      <c r="AA25" s="271" t="s">
        <v>739</v>
      </c>
      <c r="AB25" s="271" t="s">
        <v>384</v>
      </c>
      <c r="AC25" s="270" t="s">
        <v>22</v>
      </c>
      <c r="AD25" s="270" t="s">
        <v>979</v>
      </c>
      <c r="AE25" s="270">
        <v>3</v>
      </c>
      <c r="AF25" s="270">
        <v>5</v>
      </c>
      <c r="AG25" s="270">
        <v>1</v>
      </c>
      <c r="AH25" s="277">
        <v>9</v>
      </c>
    </row>
    <row r="26" spans="1:34" x14ac:dyDescent="0.2">
      <c r="A26" s="18">
        <v>24</v>
      </c>
      <c r="B26" s="54" t="s">
        <v>194</v>
      </c>
      <c r="C26" s="66" t="s">
        <v>195</v>
      </c>
      <c r="D26" s="52" t="s">
        <v>131</v>
      </c>
      <c r="F26" s="20">
        <v>10</v>
      </c>
      <c r="G26" s="156" t="s">
        <v>460</v>
      </c>
      <c r="H26" s="51">
        <v>8</v>
      </c>
      <c r="I26" s="129">
        <f t="shared" si="0"/>
        <v>34.845500650402819</v>
      </c>
      <c r="K26" s="51" t="s">
        <v>22</v>
      </c>
      <c r="M26" s="51">
        <v>4</v>
      </c>
      <c r="N26" s="54">
        <v>50</v>
      </c>
      <c r="O26" s="144" t="s">
        <v>392</v>
      </c>
      <c r="P26" s="127" t="s">
        <v>393</v>
      </c>
      <c r="Q26" s="51" t="s">
        <v>22</v>
      </c>
      <c r="R26" s="86">
        <v>10</v>
      </c>
      <c r="S26" s="92"/>
      <c r="T26" s="126">
        <v>4</v>
      </c>
      <c r="U26" s="126">
        <v>3</v>
      </c>
      <c r="V26" s="54">
        <v>3</v>
      </c>
      <c r="W26"/>
      <c r="X26" s="276">
        <v>4</v>
      </c>
      <c r="Y26" s="270">
        <v>50</v>
      </c>
      <c r="Z26" s="271" t="s">
        <v>392</v>
      </c>
      <c r="AA26" s="271" t="s">
        <v>393</v>
      </c>
      <c r="AB26" s="271" t="s">
        <v>980</v>
      </c>
      <c r="AC26" s="270" t="s">
        <v>22</v>
      </c>
      <c r="AD26" s="270" t="s">
        <v>981</v>
      </c>
      <c r="AE26" s="270">
        <v>4</v>
      </c>
      <c r="AF26" s="270">
        <v>3</v>
      </c>
      <c r="AG26" s="270">
        <v>3</v>
      </c>
      <c r="AH26" s="277">
        <v>10</v>
      </c>
    </row>
    <row r="27" spans="1:34" x14ac:dyDescent="0.2">
      <c r="A27" s="18">
        <v>25</v>
      </c>
      <c r="B27" s="54">
        <v>134</v>
      </c>
      <c r="C27" s="66" t="s">
        <v>797</v>
      </c>
      <c r="D27" s="52" t="s">
        <v>798</v>
      </c>
      <c r="F27" s="20">
        <v>11</v>
      </c>
      <c r="G27" s="156" t="s">
        <v>22</v>
      </c>
      <c r="H27" s="51">
        <v>9</v>
      </c>
      <c r="I27" s="129">
        <f t="shared" si="0"/>
        <v>31.630236058672281</v>
      </c>
      <c r="K27" s="51" t="s">
        <v>22</v>
      </c>
      <c r="M27" s="51">
        <v>5</v>
      </c>
      <c r="N27" s="54">
        <v>62</v>
      </c>
      <c r="O27" s="144" t="s">
        <v>391</v>
      </c>
      <c r="P27" s="127" t="s">
        <v>793</v>
      </c>
      <c r="Q27" s="51" t="s">
        <v>22</v>
      </c>
      <c r="R27" s="86">
        <v>16</v>
      </c>
      <c r="S27" s="92"/>
      <c r="T27" s="126">
        <v>6</v>
      </c>
      <c r="U27" s="126">
        <v>4</v>
      </c>
      <c r="V27" s="54">
        <v>6</v>
      </c>
      <c r="W27"/>
      <c r="X27" s="276">
        <v>5</v>
      </c>
      <c r="Y27" s="270">
        <v>62</v>
      </c>
      <c r="Z27" s="271" t="s">
        <v>391</v>
      </c>
      <c r="AA27" s="271" t="s">
        <v>793</v>
      </c>
      <c r="AB27" s="271" t="s">
        <v>794</v>
      </c>
      <c r="AC27" s="270" t="s">
        <v>22</v>
      </c>
      <c r="AD27" s="270" t="s">
        <v>795</v>
      </c>
      <c r="AE27" s="270">
        <v>6</v>
      </c>
      <c r="AF27" s="270">
        <v>4</v>
      </c>
      <c r="AG27" s="270">
        <v>6</v>
      </c>
      <c r="AH27" s="277">
        <v>16</v>
      </c>
    </row>
    <row r="28" spans="1:34" x14ac:dyDescent="0.2">
      <c r="A28" s="18">
        <v>26</v>
      </c>
      <c r="B28" s="54" t="s">
        <v>189</v>
      </c>
      <c r="C28" s="53" t="s">
        <v>191</v>
      </c>
      <c r="D28" s="52" t="s">
        <v>192</v>
      </c>
      <c r="F28" s="20">
        <v>4</v>
      </c>
      <c r="G28" s="156" t="s">
        <v>138</v>
      </c>
      <c r="H28" s="51">
        <v>4</v>
      </c>
      <c r="I28" s="129">
        <f t="shared" si="0"/>
        <v>25</v>
      </c>
      <c r="K28" s="51" t="s">
        <v>22</v>
      </c>
      <c r="M28" s="51">
        <v>6</v>
      </c>
      <c r="N28" s="54">
        <v>125</v>
      </c>
      <c r="O28" s="144" t="s">
        <v>41</v>
      </c>
      <c r="P28" s="127" t="s">
        <v>152</v>
      </c>
      <c r="Q28" s="51" t="s">
        <v>22</v>
      </c>
      <c r="R28" s="86">
        <v>21</v>
      </c>
      <c r="S28" s="92"/>
      <c r="T28" s="126">
        <v>8</v>
      </c>
      <c r="U28" s="126">
        <v>6</v>
      </c>
      <c r="V28" s="54">
        <v>7</v>
      </c>
      <c r="W28"/>
      <c r="X28" s="276">
        <v>6</v>
      </c>
      <c r="Y28" s="270">
        <v>125</v>
      </c>
      <c r="Z28" s="271" t="s">
        <v>41</v>
      </c>
      <c r="AA28" s="271" t="s">
        <v>152</v>
      </c>
      <c r="AB28" s="271" t="s">
        <v>791</v>
      </c>
      <c r="AC28" s="270" t="s">
        <v>22</v>
      </c>
      <c r="AD28" s="270" t="s">
        <v>768</v>
      </c>
      <c r="AE28" s="270">
        <v>8</v>
      </c>
      <c r="AF28" s="270">
        <v>6</v>
      </c>
      <c r="AG28" s="270">
        <v>7</v>
      </c>
      <c r="AH28" s="277">
        <v>21</v>
      </c>
    </row>
    <row r="29" spans="1:34" x14ac:dyDescent="0.2">
      <c r="A29" s="18">
        <v>27</v>
      </c>
      <c r="B29" s="54" t="s">
        <v>967</v>
      </c>
      <c r="C29" s="53" t="s">
        <v>968</v>
      </c>
      <c r="D29" s="52" t="s">
        <v>969</v>
      </c>
      <c r="F29" s="20">
        <v>10</v>
      </c>
      <c r="G29" s="156" t="s">
        <v>460</v>
      </c>
      <c r="H29" s="51">
        <v>9</v>
      </c>
      <c r="I29" s="129">
        <f t="shared" si="0"/>
        <v>22.287874528033758</v>
      </c>
      <c r="K29" s="51" t="s">
        <v>22</v>
      </c>
      <c r="M29" s="51">
        <v>7</v>
      </c>
      <c r="N29" s="54">
        <v>37</v>
      </c>
      <c r="O29" s="144" t="s">
        <v>223</v>
      </c>
      <c r="P29" s="127" t="s">
        <v>224</v>
      </c>
      <c r="Q29" s="51" t="s">
        <v>22</v>
      </c>
      <c r="R29" s="86">
        <v>22</v>
      </c>
      <c r="S29" s="92"/>
      <c r="T29" s="126">
        <v>5</v>
      </c>
      <c r="U29" s="126" t="s">
        <v>16</v>
      </c>
      <c r="V29" s="54">
        <v>5</v>
      </c>
      <c r="W29"/>
      <c r="X29" s="276">
        <v>7</v>
      </c>
      <c r="Y29" s="270">
        <v>37</v>
      </c>
      <c r="Z29" s="271" t="s">
        <v>223</v>
      </c>
      <c r="AA29" s="271" t="s">
        <v>224</v>
      </c>
      <c r="AB29" s="271" t="s">
        <v>224</v>
      </c>
      <c r="AC29" s="270" t="s">
        <v>22</v>
      </c>
      <c r="AD29" s="270" t="s">
        <v>789</v>
      </c>
      <c r="AE29" s="270">
        <v>5</v>
      </c>
      <c r="AF29" s="270" t="s">
        <v>16</v>
      </c>
      <c r="AG29" s="270">
        <v>5</v>
      </c>
      <c r="AH29" s="277">
        <v>22</v>
      </c>
    </row>
    <row r="30" spans="1:34" x14ac:dyDescent="0.2">
      <c r="A30" s="18">
        <v>28</v>
      </c>
      <c r="B30" s="54" t="s">
        <v>227</v>
      </c>
      <c r="C30" s="53" t="s">
        <v>228</v>
      </c>
      <c r="D30" s="52" t="s">
        <v>229</v>
      </c>
      <c r="F30" s="20">
        <v>11</v>
      </c>
      <c r="G30" s="156" t="s">
        <v>22</v>
      </c>
      <c r="H30" s="51">
        <v>10</v>
      </c>
      <c r="I30" s="129">
        <f t="shared" si="0"/>
        <v>20.251452439729437</v>
      </c>
      <c r="K30" s="51" t="s">
        <v>22</v>
      </c>
      <c r="M30" s="51">
        <v>8</v>
      </c>
      <c r="N30" s="54" t="s">
        <v>982</v>
      </c>
      <c r="O30" s="144" t="s">
        <v>983</v>
      </c>
      <c r="P30" s="127" t="s">
        <v>984</v>
      </c>
      <c r="Q30" s="51" t="s">
        <v>22</v>
      </c>
      <c r="R30" s="86">
        <v>22</v>
      </c>
      <c r="S30" s="92"/>
      <c r="T30" s="126">
        <v>7</v>
      </c>
      <c r="U30" s="126">
        <v>7</v>
      </c>
      <c r="V30" s="54">
        <v>8</v>
      </c>
      <c r="W30"/>
      <c r="X30" s="276">
        <v>8</v>
      </c>
      <c r="Y30" s="270" t="s">
        <v>982</v>
      </c>
      <c r="Z30" s="271" t="s">
        <v>983</v>
      </c>
      <c r="AA30" s="271" t="s">
        <v>984</v>
      </c>
      <c r="AB30" s="271" t="s">
        <v>984</v>
      </c>
      <c r="AC30" s="270" t="s">
        <v>22</v>
      </c>
      <c r="AD30" s="270" t="s">
        <v>826</v>
      </c>
      <c r="AE30" s="270">
        <v>7</v>
      </c>
      <c r="AF30" s="270">
        <v>7</v>
      </c>
      <c r="AG30" s="270">
        <v>8</v>
      </c>
      <c r="AH30" s="277">
        <v>22</v>
      </c>
    </row>
    <row r="31" spans="1:34" x14ac:dyDescent="0.2">
      <c r="A31" s="18">
        <v>29</v>
      </c>
      <c r="B31" s="54" t="s">
        <v>977</v>
      </c>
      <c r="C31" s="53" t="s">
        <v>167</v>
      </c>
      <c r="D31" s="52" t="s">
        <v>168</v>
      </c>
      <c r="F31" s="20">
        <v>6</v>
      </c>
      <c r="G31" s="156" t="s">
        <v>21</v>
      </c>
      <c r="H31" s="51">
        <v>6</v>
      </c>
      <c r="I31" s="129">
        <f t="shared" si="0"/>
        <v>16.666666666666664</v>
      </c>
      <c r="K31" s="51" t="s">
        <v>22</v>
      </c>
      <c r="M31" s="51">
        <v>9</v>
      </c>
      <c r="N31" s="54">
        <v>134</v>
      </c>
      <c r="O31" s="144" t="s">
        <v>797</v>
      </c>
      <c r="P31" s="127" t="s">
        <v>798</v>
      </c>
      <c r="Q31" s="51" t="s">
        <v>22</v>
      </c>
      <c r="R31" s="86">
        <v>26</v>
      </c>
      <c r="S31" s="92"/>
      <c r="T31" s="126">
        <v>9</v>
      </c>
      <c r="U31" s="126">
        <v>8</v>
      </c>
      <c r="V31" s="54">
        <v>9</v>
      </c>
      <c r="W31"/>
      <c r="X31" s="276">
        <v>9</v>
      </c>
      <c r="Y31" s="270">
        <v>134</v>
      </c>
      <c r="Z31" s="271" t="s">
        <v>797</v>
      </c>
      <c r="AA31" s="271" t="s">
        <v>798</v>
      </c>
      <c r="AB31" s="271" t="s">
        <v>799</v>
      </c>
      <c r="AC31" s="270" t="s">
        <v>22</v>
      </c>
      <c r="AD31" s="270" t="s">
        <v>800</v>
      </c>
      <c r="AE31" s="270">
        <v>9</v>
      </c>
      <c r="AF31" s="270">
        <v>8</v>
      </c>
      <c r="AG31" s="270">
        <v>9</v>
      </c>
      <c r="AH31" s="277">
        <v>26</v>
      </c>
    </row>
    <row r="32" spans="1:34" x14ac:dyDescent="0.2">
      <c r="A32" s="18">
        <v>30</v>
      </c>
      <c r="B32" s="54" t="s">
        <v>187</v>
      </c>
      <c r="C32" s="53" t="s">
        <v>188</v>
      </c>
      <c r="D32" s="52" t="s">
        <v>923</v>
      </c>
      <c r="F32" s="20">
        <v>10</v>
      </c>
      <c r="G32" s="156" t="s">
        <v>460</v>
      </c>
      <c r="H32" s="51">
        <v>10</v>
      </c>
      <c r="I32" s="129">
        <f t="shared" si="0"/>
        <v>10</v>
      </c>
      <c r="K32" s="51" t="s">
        <v>22</v>
      </c>
      <c r="M32" s="51">
        <v>10</v>
      </c>
      <c r="N32" s="54" t="s">
        <v>227</v>
      </c>
      <c r="O32" s="144" t="s">
        <v>228</v>
      </c>
      <c r="P32" s="127" t="s">
        <v>229</v>
      </c>
      <c r="Q32" s="51" t="s">
        <v>22</v>
      </c>
      <c r="R32" s="86">
        <v>30</v>
      </c>
      <c r="S32" s="92"/>
      <c r="T32" s="126">
        <v>11</v>
      </c>
      <c r="U32" s="126">
        <v>9</v>
      </c>
      <c r="V32" s="54">
        <v>10</v>
      </c>
      <c r="W32"/>
      <c r="X32" s="276">
        <v>10</v>
      </c>
      <c r="Y32" s="270" t="s">
        <v>227</v>
      </c>
      <c r="Z32" s="271" t="s">
        <v>228</v>
      </c>
      <c r="AA32" s="271" t="s">
        <v>229</v>
      </c>
      <c r="AB32" s="271" t="s">
        <v>229</v>
      </c>
      <c r="AC32" s="270" t="s">
        <v>22</v>
      </c>
      <c r="AD32" s="270" t="s">
        <v>985</v>
      </c>
      <c r="AE32" s="270">
        <v>11</v>
      </c>
      <c r="AF32" s="270">
        <v>9</v>
      </c>
      <c r="AG32" s="270">
        <v>10</v>
      </c>
      <c r="AH32" s="277">
        <v>30</v>
      </c>
    </row>
    <row r="33" spans="1:34" x14ac:dyDescent="0.2">
      <c r="A33" s="18">
        <v>31</v>
      </c>
      <c r="B33" s="54" t="s">
        <v>431</v>
      </c>
      <c r="C33" s="53" t="s">
        <v>432</v>
      </c>
      <c r="D33" s="52" t="s">
        <v>986</v>
      </c>
      <c r="F33" s="20">
        <v>11</v>
      </c>
      <c r="G33" s="156" t="s">
        <v>22</v>
      </c>
      <c r="H33" s="51">
        <v>11</v>
      </c>
      <c r="I33" s="129">
        <f t="shared" si="0"/>
        <v>9.0909090909090917</v>
      </c>
      <c r="K33" s="51" t="s">
        <v>22</v>
      </c>
      <c r="M33" s="51">
        <v>11</v>
      </c>
      <c r="N33" s="54" t="s">
        <v>431</v>
      </c>
      <c r="O33" s="144" t="s">
        <v>432</v>
      </c>
      <c r="P33" s="127" t="s">
        <v>986</v>
      </c>
      <c r="Q33" s="51" t="s">
        <v>22</v>
      </c>
      <c r="R33" s="86">
        <v>35</v>
      </c>
      <c r="S33" s="92"/>
      <c r="T33" s="126">
        <v>11</v>
      </c>
      <c r="U33" s="126" t="s">
        <v>16</v>
      </c>
      <c r="V33" s="54" t="s">
        <v>16</v>
      </c>
      <c r="W33"/>
      <c r="X33" s="278">
        <v>11</v>
      </c>
      <c r="Y33" s="279" t="s">
        <v>431</v>
      </c>
      <c r="Z33" s="280" t="s">
        <v>432</v>
      </c>
      <c r="AA33" s="280" t="s">
        <v>986</v>
      </c>
      <c r="AB33" s="280" t="s">
        <v>986</v>
      </c>
      <c r="AC33" s="279" t="s">
        <v>22</v>
      </c>
      <c r="AD33" s="279" t="s">
        <v>987</v>
      </c>
      <c r="AE33" s="279">
        <v>11</v>
      </c>
      <c r="AF33" s="279" t="s">
        <v>16</v>
      </c>
      <c r="AG33" s="279" t="s">
        <v>16</v>
      </c>
      <c r="AH33" s="281">
        <v>35</v>
      </c>
    </row>
    <row r="34" spans="1:34" x14ac:dyDescent="0.2">
      <c r="I34" s="22"/>
      <c r="K34"/>
      <c r="M34"/>
      <c r="N34"/>
      <c r="Q34" s="26"/>
      <c r="R34" s="26"/>
      <c r="S34" s="44"/>
      <c r="T34"/>
      <c r="U34"/>
      <c r="V34"/>
      <c r="W34"/>
    </row>
    <row r="35" spans="1:34" x14ac:dyDescent="0.2">
      <c r="I35" s="22"/>
      <c r="K35"/>
      <c r="M35"/>
      <c r="N35"/>
      <c r="Q35" s="26"/>
      <c r="R35" s="26"/>
      <c r="S35" s="44"/>
      <c r="T35"/>
      <c r="U35"/>
      <c r="V35"/>
      <c r="W35"/>
    </row>
    <row r="36" spans="1:34" x14ac:dyDescent="0.2">
      <c r="I36" s="22"/>
      <c r="K36"/>
      <c r="M36"/>
      <c r="N36"/>
      <c r="Q36" s="26"/>
      <c r="R36" s="26"/>
      <c r="S36" s="44"/>
      <c r="T36"/>
      <c r="U36"/>
      <c r="V36"/>
      <c r="W36"/>
    </row>
    <row r="37" spans="1:34" x14ac:dyDescent="0.2">
      <c r="I37" s="22"/>
      <c r="K37"/>
      <c r="M37"/>
      <c r="N37"/>
      <c r="Q37" s="26"/>
      <c r="R37" s="26"/>
      <c r="S37" s="44"/>
      <c r="T37"/>
      <c r="U37"/>
      <c r="V37"/>
      <c r="W37"/>
    </row>
    <row r="38" spans="1:34" x14ac:dyDescent="0.2">
      <c r="I38" s="22"/>
      <c r="K38"/>
      <c r="M38"/>
      <c r="N38"/>
      <c r="Q38" s="26"/>
      <c r="R38" s="26"/>
      <c r="S38" s="44"/>
      <c r="T38"/>
      <c r="U38"/>
      <c r="V38"/>
      <c r="W38"/>
    </row>
    <row r="39" spans="1:34" x14ac:dyDescent="0.2">
      <c r="I39" s="22"/>
      <c r="K39"/>
      <c r="M39"/>
      <c r="N39"/>
      <c r="Q39" s="26"/>
      <c r="R39" s="26"/>
      <c r="S39" s="44"/>
      <c r="T39"/>
      <c r="U39"/>
      <c r="V39"/>
      <c r="W39"/>
    </row>
    <row r="40" spans="1:34" x14ac:dyDescent="0.2">
      <c r="I40" s="22"/>
      <c r="K40"/>
      <c r="M40"/>
      <c r="N40"/>
      <c r="Q40" s="26"/>
      <c r="R40" s="26"/>
      <c r="S40" s="44"/>
      <c r="T40"/>
      <c r="U40"/>
      <c r="V40"/>
      <c r="W40"/>
    </row>
    <row r="41" spans="1:34" x14ac:dyDescent="0.2">
      <c r="I41" s="22"/>
      <c r="K41"/>
      <c r="M41"/>
      <c r="N41"/>
      <c r="Q41"/>
      <c r="R41"/>
      <c r="S41" s="26"/>
      <c r="T41" s="26"/>
      <c r="U41" s="44"/>
      <c r="V41"/>
      <c r="W41" s="44"/>
    </row>
    <row r="42" spans="1:34" x14ac:dyDescent="0.2">
      <c r="I42" s="22"/>
      <c r="K42"/>
      <c r="M42"/>
      <c r="N42"/>
      <c r="Q42"/>
      <c r="R42"/>
      <c r="S42"/>
      <c r="T42"/>
      <c r="U42"/>
      <c r="V42"/>
      <c r="W42"/>
    </row>
    <row r="43" spans="1:34" x14ac:dyDescent="0.2">
      <c r="I43" s="22"/>
      <c r="K43"/>
      <c r="M43"/>
      <c r="N43"/>
      <c r="Q43"/>
      <c r="R43"/>
      <c r="S43"/>
      <c r="T43"/>
      <c r="U43"/>
      <c r="V43"/>
      <c r="W43"/>
    </row>
    <row r="44" spans="1:34" x14ac:dyDescent="0.2">
      <c r="I44" s="22"/>
      <c r="K44"/>
      <c r="M44"/>
      <c r="N44"/>
      <c r="Q44"/>
      <c r="R44"/>
      <c r="S44"/>
      <c r="T44"/>
      <c r="U44"/>
      <c r="V44"/>
      <c r="W44"/>
    </row>
    <row r="45" spans="1:34" x14ac:dyDescent="0.2">
      <c r="I45" s="22"/>
      <c r="K45"/>
      <c r="M45"/>
      <c r="N45"/>
      <c r="Q45"/>
      <c r="R45"/>
      <c r="S45"/>
      <c r="T45"/>
      <c r="U45"/>
      <c r="V45"/>
      <c r="W45"/>
    </row>
    <row r="46" spans="1:34" x14ac:dyDescent="0.2">
      <c r="I46" s="22"/>
      <c r="K46"/>
      <c r="M46"/>
      <c r="N46"/>
      <c r="Q46"/>
      <c r="R46"/>
      <c r="S46"/>
      <c r="T46"/>
      <c r="U46"/>
      <c r="V46"/>
      <c r="W46"/>
    </row>
    <row r="47" spans="1:34" x14ac:dyDescent="0.2">
      <c r="I47" s="22"/>
      <c r="K47"/>
      <c r="M47"/>
      <c r="N47"/>
      <c r="Q47"/>
      <c r="R47"/>
      <c r="S47"/>
      <c r="T47"/>
      <c r="U47"/>
      <c r="V47"/>
      <c r="W47"/>
    </row>
    <row r="48" spans="1:34" x14ac:dyDescent="0.2">
      <c r="I48" s="22"/>
      <c r="K48"/>
      <c r="M48"/>
      <c r="N48"/>
      <c r="Q48"/>
      <c r="R48"/>
      <c r="S48"/>
      <c r="T48"/>
      <c r="U48"/>
      <c r="V48"/>
      <c r="W48"/>
    </row>
    <row r="49" spans="9:23" x14ac:dyDescent="0.2">
      <c r="I49" s="22"/>
      <c r="K49"/>
      <c r="M49"/>
      <c r="N49"/>
      <c r="Q49"/>
      <c r="R49"/>
      <c r="S49"/>
      <c r="T49"/>
      <c r="U49"/>
      <c r="V49"/>
      <c r="W49"/>
    </row>
    <row r="50" spans="9:23" x14ac:dyDescent="0.2">
      <c r="I50" s="22"/>
      <c r="K50"/>
      <c r="M50"/>
      <c r="N50"/>
      <c r="Q50"/>
      <c r="R50"/>
      <c r="S50"/>
      <c r="T50"/>
      <c r="U50"/>
      <c r="V50"/>
      <c r="W50"/>
    </row>
    <row r="51" spans="9:23" x14ac:dyDescent="0.2">
      <c r="I51" s="22"/>
      <c r="K51"/>
      <c r="M51"/>
      <c r="N51"/>
      <c r="Q51"/>
      <c r="R51"/>
      <c r="S51"/>
      <c r="T51"/>
      <c r="U51"/>
      <c r="V51"/>
      <c r="W51"/>
    </row>
    <row r="52" spans="9:23" x14ac:dyDescent="0.2">
      <c r="I52" s="22"/>
      <c r="K52"/>
      <c r="M52"/>
      <c r="N52"/>
      <c r="Q52"/>
      <c r="R52"/>
      <c r="S52"/>
      <c r="T52"/>
      <c r="U52"/>
      <c r="V52"/>
      <c r="W52"/>
    </row>
    <row r="53" spans="9:23" x14ac:dyDescent="0.2">
      <c r="I53" s="22"/>
      <c r="K53"/>
      <c r="M53"/>
      <c r="N53"/>
      <c r="Q53"/>
      <c r="R53"/>
      <c r="S53"/>
      <c r="T53"/>
      <c r="U53"/>
      <c r="V53"/>
      <c r="W53"/>
    </row>
    <row r="54" spans="9:23" x14ac:dyDescent="0.2">
      <c r="I54" s="22"/>
      <c r="K54"/>
      <c r="M54"/>
      <c r="N54"/>
      <c r="Q54"/>
      <c r="R54"/>
      <c r="S54"/>
      <c r="T54"/>
      <c r="U54"/>
      <c r="V54"/>
      <c r="W54"/>
    </row>
    <row r="55" spans="9:23" x14ac:dyDescent="0.2">
      <c r="K55"/>
      <c r="M55"/>
      <c r="N55"/>
      <c r="Q55"/>
      <c r="R55"/>
      <c r="S55"/>
      <c r="T55"/>
      <c r="U55"/>
      <c r="V55"/>
      <c r="W55"/>
    </row>
    <row r="56" spans="9:23" x14ac:dyDescent="0.2">
      <c r="K56"/>
      <c r="M56"/>
      <c r="N56"/>
      <c r="Q56"/>
      <c r="R56"/>
      <c r="S56"/>
      <c r="T56"/>
      <c r="U56"/>
      <c r="V56"/>
      <c r="W56"/>
    </row>
    <row r="57" spans="9:23" x14ac:dyDescent="0.2">
      <c r="K57"/>
      <c r="M57"/>
      <c r="N57"/>
      <c r="Q57"/>
      <c r="R57"/>
      <c r="S57"/>
      <c r="T57"/>
      <c r="U57"/>
      <c r="V57"/>
      <c r="W57"/>
    </row>
    <row r="58" spans="9:23" x14ac:dyDescent="0.2">
      <c r="K58"/>
      <c r="M58"/>
      <c r="N58"/>
      <c r="Q58"/>
      <c r="R58"/>
      <c r="S58"/>
      <c r="T58"/>
      <c r="U58"/>
      <c r="V58"/>
      <c r="W58"/>
    </row>
    <row r="59" spans="9:23" x14ac:dyDescent="0.2">
      <c r="K59"/>
      <c r="M59"/>
      <c r="N59"/>
      <c r="Q59"/>
      <c r="R59"/>
      <c r="S59"/>
      <c r="T59"/>
      <c r="U59"/>
      <c r="V59"/>
      <c r="W59"/>
    </row>
    <row r="60" spans="9:23" x14ac:dyDescent="0.2">
      <c r="K60"/>
      <c r="M60"/>
      <c r="N60"/>
      <c r="Q60"/>
      <c r="R60"/>
      <c r="S60"/>
      <c r="T60"/>
      <c r="U60"/>
      <c r="V60"/>
      <c r="W60"/>
    </row>
    <row r="61" spans="9:23" x14ac:dyDescent="0.2">
      <c r="K61"/>
      <c r="M61"/>
      <c r="N61"/>
      <c r="Q61"/>
      <c r="R61"/>
      <c r="S61"/>
      <c r="T61"/>
      <c r="U61"/>
      <c r="V61"/>
      <c r="W61"/>
    </row>
    <row r="62" spans="9:23" x14ac:dyDescent="0.2">
      <c r="K62"/>
      <c r="M62"/>
      <c r="N62"/>
      <c r="Q62"/>
      <c r="R62"/>
      <c r="S62"/>
      <c r="T62"/>
      <c r="U62"/>
      <c r="V62"/>
      <c r="W62"/>
    </row>
    <row r="63" spans="9:23" x14ac:dyDescent="0.2">
      <c r="K63"/>
      <c r="M63"/>
      <c r="N63"/>
      <c r="Q63"/>
      <c r="R63"/>
      <c r="S63"/>
      <c r="T63"/>
      <c r="U63"/>
      <c r="V63"/>
      <c r="W63"/>
    </row>
    <row r="64" spans="9:23" x14ac:dyDescent="0.2">
      <c r="K64"/>
      <c r="M64"/>
      <c r="N64"/>
      <c r="Q64"/>
      <c r="R64"/>
      <c r="S64"/>
      <c r="T64"/>
      <c r="U64"/>
      <c r="V64"/>
      <c r="W64"/>
    </row>
    <row r="65" spans="11:23" x14ac:dyDescent="0.2">
      <c r="K65"/>
      <c r="M65"/>
      <c r="N65"/>
      <c r="Q65"/>
      <c r="R65"/>
      <c r="S65"/>
      <c r="T65"/>
      <c r="U65"/>
      <c r="V65"/>
      <c r="W65"/>
    </row>
    <row r="66" spans="11:23" x14ac:dyDescent="0.2">
      <c r="K66"/>
      <c r="M66"/>
      <c r="N66"/>
      <c r="Q66"/>
      <c r="R66"/>
      <c r="S66"/>
      <c r="T66"/>
      <c r="U66"/>
      <c r="V66"/>
      <c r="W66"/>
    </row>
    <row r="67" spans="11:23" x14ac:dyDescent="0.2">
      <c r="K67"/>
      <c r="M67"/>
      <c r="N67"/>
      <c r="Q67"/>
      <c r="R67"/>
      <c r="S67"/>
      <c r="T67"/>
      <c r="U67"/>
      <c r="V67"/>
      <c r="W67"/>
    </row>
    <row r="68" spans="11:23" x14ac:dyDescent="0.2">
      <c r="K68"/>
      <c r="M68"/>
      <c r="N68"/>
      <c r="Q68"/>
      <c r="R68"/>
      <c r="S68"/>
      <c r="T68"/>
      <c r="U68"/>
      <c r="V68"/>
      <c r="W68"/>
    </row>
    <row r="69" spans="11:23" x14ac:dyDescent="0.2">
      <c r="K69"/>
      <c r="M69"/>
      <c r="N69"/>
      <c r="Q69"/>
      <c r="R69"/>
      <c r="S69"/>
      <c r="T69"/>
      <c r="U69"/>
      <c r="V69"/>
      <c r="W69"/>
    </row>
    <row r="70" spans="11:23" x14ac:dyDescent="0.2">
      <c r="K70"/>
      <c r="M70"/>
      <c r="N70"/>
      <c r="Q70"/>
      <c r="R70"/>
      <c r="S70"/>
      <c r="T70"/>
      <c r="U70"/>
      <c r="V70"/>
      <c r="W70"/>
    </row>
    <row r="71" spans="11:23" x14ac:dyDescent="0.2">
      <c r="K71"/>
      <c r="M71"/>
      <c r="N71"/>
      <c r="Q71"/>
      <c r="R71"/>
      <c r="S71"/>
      <c r="T71"/>
      <c r="U71"/>
      <c r="V71"/>
      <c r="W71"/>
    </row>
    <row r="72" spans="11:23" x14ac:dyDescent="0.2">
      <c r="K72"/>
      <c r="M72"/>
      <c r="N72"/>
      <c r="Q72"/>
      <c r="R72"/>
      <c r="S72"/>
      <c r="T72"/>
      <c r="U72"/>
      <c r="V72"/>
      <c r="W72"/>
    </row>
    <row r="73" spans="11:23" x14ac:dyDescent="0.2">
      <c r="K73"/>
      <c r="M73"/>
      <c r="N73"/>
      <c r="Q73"/>
      <c r="R73"/>
      <c r="S73"/>
      <c r="T73"/>
      <c r="U73"/>
      <c r="V73"/>
      <c r="W73"/>
    </row>
    <row r="74" spans="11:23" x14ac:dyDescent="0.2">
      <c r="K74"/>
      <c r="M74"/>
      <c r="N74"/>
      <c r="Q74"/>
      <c r="R74"/>
      <c r="S74"/>
      <c r="T74"/>
      <c r="U74"/>
      <c r="V74"/>
      <c r="W74"/>
    </row>
    <row r="75" spans="11:23" x14ac:dyDescent="0.2">
      <c r="K75"/>
      <c r="M75"/>
      <c r="N75"/>
      <c r="Q75"/>
      <c r="R75"/>
      <c r="S75"/>
      <c r="T75"/>
      <c r="U75"/>
      <c r="V75"/>
      <c r="W75"/>
    </row>
    <row r="76" spans="11:23" x14ac:dyDescent="0.2">
      <c r="K76"/>
      <c r="M76"/>
      <c r="N76"/>
      <c r="Q76"/>
      <c r="R76"/>
      <c r="S76"/>
      <c r="T76"/>
      <c r="U76"/>
      <c r="V76"/>
      <c r="W76"/>
    </row>
    <row r="77" spans="11:23" x14ac:dyDescent="0.2">
      <c r="K77"/>
      <c r="M77"/>
      <c r="N77"/>
      <c r="Q77"/>
      <c r="R77"/>
      <c r="S77"/>
      <c r="T77"/>
      <c r="U77"/>
      <c r="V77"/>
      <c r="W77"/>
    </row>
    <row r="78" spans="11:23" x14ac:dyDescent="0.2">
      <c r="K78"/>
      <c r="M78"/>
      <c r="N78"/>
      <c r="Q78"/>
      <c r="R78"/>
      <c r="S78"/>
      <c r="T78"/>
      <c r="U78"/>
      <c r="V78"/>
      <c r="W78"/>
    </row>
    <row r="79" spans="11:23" x14ac:dyDescent="0.2">
      <c r="K79"/>
      <c r="M79"/>
      <c r="N79"/>
      <c r="Q79"/>
      <c r="R79"/>
      <c r="S79"/>
      <c r="T79"/>
      <c r="U79"/>
      <c r="V79"/>
      <c r="W79"/>
    </row>
    <row r="80" spans="11:23" x14ac:dyDescent="0.2">
      <c r="K80"/>
      <c r="M80"/>
      <c r="N80"/>
      <c r="Q80"/>
      <c r="R80"/>
      <c r="S80"/>
      <c r="T80"/>
      <c r="U80"/>
      <c r="V80"/>
      <c r="W80"/>
    </row>
    <row r="81" spans="11:23" x14ac:dyDescent="0.2">
      <c r="K81"/>
      <c r="M81"/>
      <c r="N81"/>
      <c r="Q81"/>
      <c r="R81"/>
      <c r="S81"/>
      <c r="T81"/>
      <c r="U81"/>
      <c r="V81"/>
      <c r="W81"/>
    </row>
    <row r="82" spans="11:23" x14ac:dyDescent="0.2">
      <c r="K82"/>
      <c r="M82"/>
      <c r="N82"/>
      <c r="Q82"/>
      <c r="R82"/>
      <c r="S82"/>
      <c r="T82"/>
      <c r="U82"/>
      <c r="V82"/>
      <c r="W82"/>
    </row>
    <row r="83" spans="11:23" x14ac:dyDescent="0.2">
      <c r="K83"/>
      <c r="M83"/>
      <c r="N83"/>
      <c r="Q83"/>
      <c r="R83"/>
      <c r="S83"/>
      <c r="T83"/>
      <c r="U83"/>
      <c r="V83"/>
      <c r="W83"/>
    </row>
    <row r="84" spans="11:23" x14ac:dyDescent="0.2">
      <c r="K84"/>
      <c r="M84"/>
      <c r="N84"/>
      <c r="Q84"/>
      <c r="R84"/>
      <c r="S84"/>
      <c r="T84"/>
      <c r="U84"/>
      <c r="V84"/>
      <c r="W84"/>
    </row>
    <row r="85" spans="11:23" x14ac:dyDescent="0.2">
      <c r="K85"/>
      <c r="M85"/>
      <c r="N85"/>
      <c r="Q85"/>
      <c r="R85"/>
      <c r="S85"/>
      <c r="T85"/>
      <c r="U85"/>
      <c r="V85"/>
      <c r="W85"/>
    </row>
    <row r="86" spans="11:23" x14ac:dyDescent="0.2">
      <c r="K86"/>
      <c r="M86"/>
      <c r="N86"/>
      <c r="Q86"/>
      <c r="R86"/>
      <c r="S86"/>
      <c r="T86"/>
      <c r="U86"/>
      <c r="V86"/>
      <c r="W86"/>
    </row>
    <row r="87" spans="11:23" x14ac:dyDescent="0.2">
      <c r="K87"/>
      <c r="M87"/>
      <c r="N87"/>
      <c r="Q87"/>
      <c r="R87"/>
      <c r="S87"/>
      <c r="T87"/>
      <c r="U87"/>
      <c r="V87"/>
      <c r="W87"/>
    </row>
    <row r="88" spans="11:23" x14ac:dyDescent="0.2">
      <c r="K88"/>
      <c r="M88"/>
      <c r="N88"/>
      <c r="Q88"/>
      <c r="R88"/>
      <c r="S88"/>
      <c r="T88"/>
      <c r="U88"/>
      <c r="V88"/>
      <c r="W88"/>
    </row>
    <row r="89" spans="11:23" x14ac:dyDescent="0.2">
      <c r="K89"/>
      <c r="M89"/>
      <c r="N89"/>
      <c r="Q89"/>
      <c r="R89"/>
      <c r="S89"/>
      <c r="T89"/>
      <c r="U89"/>
      <c r="V89"/>
      <c r="W89"/>
    </row>
    <row r="90" spans="11:23" x14ac:dyDescent="0.2">
      <c r="K90"/>
      <c r="M90"/>
      <c r="N90"/>
      <c r="Q90"/>
      <c r="R90"/>
      <c r="S90"/>
      <c r="T90"/>
      <c r="U90"/>
      <c r="V90"/>
      <c r="W90"/>
    </row>
    <row r="91" spans="11:23" x14ac:dyDescent="0.2">
      <c r="K91"/>
      <c r="M91"/>
      <c r="N91"/>
      <c r="Q91"/>
      <c r="R91"/>
      <c r="S91"/>
      <c r="T91"/>
      <c r="U91"/>
      <c r="V91"/>
      <c r="W91"/>
    </row>
    <row r="92" spans="11:23" x14ac:dyDescent="0.2">
      <c r="K92"/>
      <c r="M92"/>
      <c r="N92"/>
      <c r="Q92"/>
      <c r="R92"/>
      <c r="S92"/>
      <c r="T92"/>
      <c r="U92"/>
      <c r="V92"/>
      <c r="W92"/>
    </row>
    <row r="93" spans="11:23" x14ac:dyDescent="0.2">
      <c r="K93"/>
      <c r="M93"/>
      <c r="N93"/>
      <c r="Q93"/>
      <c r="R93"/>
      <c r="S93"/>
      <c r="T93"/>
      <c r="U93"/>
      <c r="V93"/>
      <c r="W93"/>
    </row>
    <row r="94" spans="11:23" x14ac:dyDescent="0.2">
      <c r="K94"/>
      <c r="M94"/>
      <c r="N94"/>
      <c r="Q94"/>
      <c r="R94"/>
      <c r="S94"/>
      <c r="T94"/>
      <c r="U94"/>
      <c r="V94"/>
      <c r="W94"/>
    </row>
    <row r="95" spans="11:23" x14ac:dyDescent="0.2">
      <c r="K95"/>
      <c r="M95"/>
      <c r="N95"/>
      <c r="Q95"/>
      <c r="R95"/>
      <c r="S95"/>
      <c r="T95"/>
      <c r="U95"/>
      <c r="V95"/>
      <c r="W95"/>
    </row>
    <row r="96" spans="11:23" x14ac:dyDescent="0.2">
      <c r="K96"/>
      <c r="M96"/>
      <c r="N96"/>
      <c r="Q96"/>
      <c r="R96"/>
      <c r="S96"/>
      <c r="T96"/>
      <c r="U96"/>
      <c r="V96"/>
      <c r="W96"/>
    </row>
    <row r="97" spans="11:23" x14ac:dyDescent="0.2">
      <c r="K97"/>
      <c r="M97"/>
      <c r="N97"/>
      <c r="Q97"/>
      <c r="R97"/>
      <c r="S97"/>
      <c r="T97"/>
      <c r="U97"/>
      <c r="V97"/>
      <c r="W97"/>
    </row>
    <row r="98" spans="11:23" x14ac:dyDescent="0.2">
      <c r="K98"/>
      <c r="M98"/>
      <c r="N98"/>
      <c r="Q98"/>
      <c r="R98"/>
      <c r="S98"/>
      <c r="T98"/>
      <c r="U98"/>
      <c r="V98"/>
      <c r="W98"/>
    </row>
    <row r="99" spans="11:23" x14ac:dyDescent="0.2">
      <c r="K99"/>
      <c r="M99"/>
      <c r="N99"/>
      <c r="Q99"/>
      <c r="R99"/>
      <c r="S99"/>
      <c r="T99"/>
      <c r="U99"/>
      <c r="V99"/>
      <c r="W99"/>
    </row>
    <row r="100" spans="11:23" x14ac:dyDescent="0.2">
      <c r="K100"/>
      <c r="M100"/>
      <c r="N100"/>
      <c r="Q100"/>
      <c r="R100"/>
      <c r="S100"/>
      <c r="T100"/>
      <c r="U100"/>
      <c r="V100"/>
      <c r="W100"/>
    </row>
    <row r="101" spans="11:23" x14ac:dyDescent="0.2">
      <c r="K101"/>
      <c r="M101"/>
      <c r="N101"/>
      <c r="Q101"/>
      <c r="R101"/>
      <c r="S101"/>
      <c r="T101"/>
      <c r="U101"/>
      <c r="V101"/>
      <c r="W101"/>
    </row>
    <row r="102" spans="11:23" x14ac:dyDescent="0.2">
      <c r="K102"/>
      <c r="M102"/>
      <c r="N102"/>
      <c r="Q102"/>
      <c r="R102"/>
      <c r="S102"/>
      <c r="T102"/>
      <c r="U102"/>
      <c r="V102"/>
      <c r="W102"/>
    </row>
    <row r="103" spans="11:23" x14ac:dyDescent="0.2">
      <c r="K103"/>
      <c r="M103"/>
      <c r="N103"/>
      <c r="Q103"/>
      <c r="R103"/>
      <c r="S103"/>
      <c r="T103"/>
      <c r="U103"/>
      <c r="V103"/>
      <c r="W103"/>
    </row>
    <row r="104" spans="11:23" x14ac:dyDescent="0.2">
      <c r="K104"/>
      <c r="M104"/>
      <c r="N104"/>
      <c r="Q104"/>
      <c r="R104"/>
      <c r="S104"/>
      <c r="T104"/>
      <c r="U104"/>
      <c r="V104"/>
      <c r="W104"/>
    </row>
    <row r="105" spans="11:23" x14ac:dyDescent="0.2">
      <c r="K105"/>
      <c r="M105"/>
      <c r="N105"/>
      <c r="Q105"/>
      <c r="R105"/>
      <c r="S105"/>
      <c r="T105"/>
      <c r="U105"/>
      <c r="V105"/>
      <c r="W105"/>
    </row>
    <row r="106" spans="11:23" x14ac:dyDescent="0.2">
      <c r="K106"/>
      <c r="M106"/>
      <c r="N106"/>
      <c r="Q106"/>
      <c r="R106"/>
      <c r="S106"/>
      <c r="T106"/>
      <c r="U106"/>
      <c r="V106"/>
      <c r="W106"/>
    </row>
    <row r="107" spans="11:23" x14ac:dyDescent="0.2">
      <c r="K107"/>
      <c r="M107"/>
      <c r="N107"/>
      <c r="Q107"/>
      <c r="R107"/>
      <c r="S107"/>
      <c r="T107"/>
      <c r="U107"/>
      <c r="V107"/>
      <c r="W107"/>
    </row>
    <row r="108" spans="11:23" x14ac:dyDescent="0.2">
      <c r="K108"/>
      <c r="M108"/>
      <c r="N108"/>
      <c r="Q108"/>
      <c r="R108"/>
      <c r="S108"/>
      <c r="T108"/>
      <c r="U108"/>
      <c r="V108"/>
      <c r="W108"/>
    </row>
    <row r="109" spans="11:23" x14ac:dyDescent="0.2">
      <c r="K109"/>
      <c r="M109"/>
      <c r="N109"/>
      <c r="Q109"/>
      <c r="R109"/>
      <c r="S109"/>
      <c r="T109"/>
      <c r="U109"/>
      <c r="V109"/>
      <c r="W109"/>
    </row>
    <row r="110" spans="11:23" x14ac:dyDescent="0.2">
      <c r="K110"/>
      <c r="M110"/>
      <c r="N110"/>
      <c r="Q110"/>
      <c r="R110"/>
      <c r="S110"/>
      <c r="T110"/>
      <c r="U110"/>
      <c r="V110"/>
      <c r="W110"/>
    </row>
    <row r="111" spans="11:23" x14ac:dyDescent="0.2">
      <c r="K111"/>
      <c r="M111"/>
      <c r="N111"/>
      <c r="Q111"/>
      <c r="R111"/>
      <c r="S111"/>
      <c r="T111"/>
      <c r="U111"/>
      <c r="V111"/>
      <c r="W111"/>
    </row>
    <row r="112" spans="11:23" x14ac:dyDescent="0.2">
      <c r="K112"/>
      <c r="M112"/>
      <c r="N112"/>
      <c r="Q112"/>
      <c r="R112"/>
      <c r="S112"/>
      <c r="T112"/>
      <c r="U112"/>
      <c r="V112"/>
      <c r="W112"/>
    </row>
    <row r="113" spans="11:23" x14ac:dyDescent="0.2">
      <c r="K113"/>
      <c r="M113"/>
      <c r="N113"/>
      <c r="Q113"/>
      <c r="R113"/>
      <c r="S113"/>
      <c r="T113"/>
      <c r="U113"/>
      <c r="V113"/>
      <c r="W113"/>
    </row>
    <row r="114" spans="11:23" x14ac:dyDescent="0.2">
      <c r="K114"/>
      <c r="M114"/>
      <c r="N114"/>
      <c r="Q114"/>
      <c r="R114"/>
      <c r="S114"/>
      <c r="T114"/>
      <c r="U114"/>
      <c r="V114"/>
      <c r="W114"/>
    </row>
    <row r="115" spans="11:23" x14ac:dyDescent="0.2">
      <c r="K115"/>
      <c r="M115"/>
      <c r="N115"/>
      <c r="Q115"/>
      <c r="R115"/>
      <c r="S115"/>
      <c r="T115"/>
      <c r="U115"/>
      <c r="V115"/>
      <c r="W115"/>
    </row>
    <row r="116" spans="11:23" x14ac:dyDescent="0.2">
      <c r="K116"/>
      <c r="M116"/>
      <c r="N116"/>
      <c r="Q116"/>
      <c r="R116"/>
      <c r="S116"/>
      <c r="T116"/>
      <c r="U116"/>
      <c r="V116"/>
      <c r="W116"/>
    </row>
    <row r="117" spans="11:23" x14ac:dyDescent="0.2">
      <c r="K117"/>
      <c r="M117"/>
      <c r="N117"/>
      <c r="Q117"/>
      <c r="R117"/>
      <c r="S117"/>
      <c r="T117"/>
      <c r="U117"/>
      <c r="V117"/>
      <c r="W117"/>
    </row>
    <row r="118" spans="11:23" x14ac:dyDescent="0.2">
      <c r="K118"/>
      <c r="M118"/>
      <c r="N118"/>
      <c r="Q118"/>
      <c r="R118"/>
      <c r="S118"/>
      <c r="T118"/>
      <c r="U118"/>
      <c r="V118"/>
      <c r="W118"/>
    </row>
    <row r="119" spans="11:23" x14ac:dyDescent="0.2">
      <c r="K119"/>
      <c r="M119"/>
      <c r="N119"/>
      <c r="Q119"/>
      <c r="R119"/>
      <c r="S119"/>
      <c r="T119"/>
      <c r="U119"/>
      <c r="V119"/>
      <c r="W119"/>
    </row>
    <row r="120" spans="11:23" x14ac:dyDescent="0.2">
      <c r="K120"/>
      <c r="M120"/>
      <c r="N120"/>
      <c r="Q120"/>
      <c r="R120"/>
      <c r="S120"/>
      <c r="T120"/>
      <c r="U120"/>
      <c r="V120"/>
      <c r="W120"/>
    </row>
    <row r="121" spans="11:23" x14ac:dyDescent="0.2">
      <c r="K121"/>
      <c r="M121"/>
      <c r="N121"/>
      <c r="Q121"/>
      <c r="R121"/>
      <c r="S121"/>
      <c r="T121"/>
      <c r="U121"/>
      <c r="V121"/>
      <c r="W121"/>
    </row>
    <row r="122" spans="11:23" x14ac:dyDescent="0.2">
      <c r="K122"/>
      <c r="M122"/>
      <c r="N122"/>
      <c r="Q122"/>
      <c r="R122"/>
      <c r="S122"/>
      <c r="T122"/>
      <c r="U122"/>
      <c r="V122"/>
      <c r="W122"/>
    </row>
    <row r="123" spans="11:23" x14ac:dyDescent="0.2">
      <c r="K123"/>
      <c r="M123"/>
      <c r="N123"/>
      <c r="Q123"/>
      <c r="R123"/>
      <c r="S123"/>
      <c r="T123"/>
      <c r="U123"/>
      <c r="V123"/>
      <c r="W123"/>
    </row>
    <row r="124" spans="11:23" x14ac:dyDescent="0.2">
      <c r="K124"/>
      <c r="M124"/>
      <c r="N124"/>
      <c r="Q124"/>
      <c r="R124"/>
      <c r="S124"/>
      <c r="T124"/>
      <c r="U124"/>
      <c r="V124"/>
      <c r="W124"/>
    </row>
    <row r="125" spans="11:23" x14ac:dyDescent="0.2">
      <c r="K125"/>
      <c r="M125"/>
      <c r="N125"/>
      <c r="Q125"/>
      <c r="R125"/>
      <c r="S125"/>
      <c r="T125"/>
      <c r="U125"/>
      <c r="V125"/>
      <c r="W125"/>
    </row>
    <row r="126" spans="11:23" x14ac:dyDescent="0.2">
      <c r="K126"/>
      <c r="M126"/>
      <c r="N126"/>
      <c r="Q126"/>
      <c r="R126"/>
      <c r="S126"/>
      <c r="T126"/>
      <c r="U126"/>
      <c r="V126"/>
      <c r="W126"/>
    </row>
    <row r="127" spans="11:23" x14ac:dyDescent="0.2">
      <c r="K127"/>
      <c r="M127"/>
      <c r="N127"/>
      <c r="Q127"/>
      <c r="R127"/>
      <c r="S127"/>
      <c r="T127"/>
      <c r="U127"/>
      <c r="V127"/>
      <c r="W127"/>
    </row>
    <row r="128" spans="11:23" x14ac:dyDescent="0.2">
      <c r="K128"/>
      <c r="M128"/>
      <c r="N128"/>
      <c r="Q128"/>
      <c r="R128"/>
      <c r="S128"/>
      <c r="T128"/>
      <c r="U128"/>
      <c r="V128"/>
      <c r="W128"/>
    </row>
    <row r="129" spans="11:23" x14ac:dyDescent="0.2">
      <c r="K129"/>
      <c r="M129"/>
      <c r="N129"/>
      <c r="Q129"/>
      <c r="R129"/>
      <c r="S129"/>
      <c r="T129"/>
      <c r="U129"/>
      <c r="V129"/>
      <c r="W129"/>
    </row>
    <row r="130" spans="11:23" x14ac:dyDescent="0.2">
      <c r="K130"/>
      <c r="M130"/>
      <c r="N130"/>
      <c r="Q130"/>
      <c r="R130"/>
      <c r="S130"/>
      <c r="T130"/>
      <c r="U130"/>
      <c r="V130"/>
      <c r="W130"/>
    </row>
    <row r="131" spans="11:23" x14ac:dyDescent="0.2">
      <c r="K131"/>
      <c r="M131"/>
      <c r="N131"/>
      <c r="Q131"/>
      <c r="R131"/>
      <c r="S131"/>
      <c r="T131"/>
      <c r="U131"/>
      <c r="V131"/>
      <c r="W131"/>
    </row>
    <row r="132" spans="11:23" x14ac:dyDescent="0.2">
      <c r="K132"/>
      <c r="M132"/>
      <c r="N132"/>
      <c r="Q132"/>
      <c r="R132"/>
      <c r="S132"/>
      <c r="T132"/>
      <c r="U132"/>
      <c r="V132"/>
      <c r="W132"/>
    </row>
    <row r="133" spans="11:23" x14ac:dyDescent="0.2">
      <c r="K133"/>
      <c r="M133"/>
      <c r="N133"/>
      <c r="Q133"/>
      <c r="R133"/>
      <c r="S133"/>
      <c r="T133"/>
      <c r="U133"/>
      <c r="V133"/>
      <c r="W133"/>
    </row>
    <row r="134" spans="11:23" x14ac:dyDescent="0.2">
      <c r="K134"/>
      <c r="M134"/>
      <c r="N134"/>
      <c r="Q134"/>
      <c r="R134"/>
      <c r="S134"/>
      <c r="T134"/>
      <c r="U134"/>
      <c r="V134"/>
      <c r="W134"/>
    </row>
    <row r="135" spans="11:23" x14ac:dyDescent="0.2">
      <c r="K135"/>
      <c r="M135"/>
      <c r="N135"/>
      <c r="Q135"/>
      <c r="R135"/>
      <c r="S135"/>
      <c r="T135"/>
      <c r="U135"/>
      <c r="V135"/>
      <c r="W135"/>
    </row>
  </sheetData>
  <sortState xmlns:xlrd2="http://schemas.microsoft.com/office/spreadsheetml/2017/richdata2" ref="B3:I33">
    <sortCondition descending="1" ref="I3:I33"/>
  </sortState>
  <hyperlinks>
    <hyperlink ref="O5" r:id="rId1" display="NOBLET Erwan" xr:uid="{87781039-838B-4254-AC0E-FADA677C1421}"/>
    <hyperlink ref="O16" r:id="rId2" display="OLIVIERI Bernard" xr:uid="{928BE4B1-A492-4137-89DF-0BF600E9C9F0}"/>
    <hyperlink ref="O19" r:id="rId3" display="SAUVAN Jean-Pierre" xr:uid="{84F02B29-A270-44C5-800B-4182E1BFEA12}"/>
    <hyperlink ref="O7" r:id="rId4" display="NOBLET Erwan" xr:uid="{E2DE8F0F-4A21-4C9C-8505-D580FCB274DD}"/>
    <hyperlink ref="N1" r:id="rId5" xr:uid="{F749667A-2CC3-4AE1-BA7B-9681046D7B45}"/>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0E745-EB0D-4631-AB91-BC1A088AD691}">
  <dimension ref="A1:U134"/>
  <sheetViews>
    <sheetView zoomScale="90" zoomScaleNormal="90" workbookViewId="0"/>
  </sheetViews>
  <sheetFormatPr baseColWidth="10" defaultRowHeight="12.75" x14ac:dyDescent="0.2"/>
  <cols>
    <col min="1" max="1" width="5.5703125" style="39" customWidth="1"/>
    <col min="2" max="2" width="10.5703125" style="39" customWidth="1"/>
    <col min="3" max="3" width="20.7109375" customWidth="1"/>
    <col min="4" max="4" width="10" style="26" customWidth="1"/>
    <col min="5" max="5" width="0.85546875" customWidth="1"/>
    <col min="6" max="6" width="7.42578125" style="24" customWidth="1"/>
    <col min="7" max="7" width="6.7109375" customWidth="1"/>
    <col min="8" max="8" width="9" style="1" customWidth="1"/>
    <col min="9" max="9" width="11.28515625" style="23" customWidth="1"/>
    <col min="10" max="10" width="7" customWidth="1"/>
    <col min="11" max="11" width="7.5703125" style="45" customWidth="1"/>
    <col min="12" max="12" width="1.28515625" customWidth="1"/>
    <col min="13" max="13" width="8.85546875" style="45" customWidth="1"/>
    <col min="14" max="14" width="8.85546875" style="45" hidden="1" customWidth="1"/>
    <col min="15" max="15" width="19.85546875" style="142" customWidth="1"/>
    <col min="16" max="17" width="9" style="39" customWidth="1"/>
    <col min="18" max="20" width="9" style="120" customWidth="1"/>
    <col min="21" max="21" width="9" style="39" customWidth="1"/>
  </cols>
  <sheetData>
    <row r="1" spans="1:21" ht="21.75" customHeight="1" x14ac:dyDescent="0.2">
      <c r="A1" s="1"/>
      <c r="B1" s="81" t="s">
        <v>958</v>
      </c>
      <c r="C1" s="17"/>
      <c r="D1" s="67"/>
      <c r="E1" s="17"/>
      <c r="J1" s="17"/>
      <c r="K1" s="24"/>
      <c r="L1" s="17"/>
      <c r="M1" s="24"/>
      <c r="N1" s="109"/>
      <c r="O1" s="186" t="s">
        <v>294</v>
      </c>
      <c r="P1" s="1"/>
      <c r="Q1" s="1"/>
      <c r="R1" s="82"/>
      <c r="S1" s="82"/>
      <c r="T1" s="82"/>
      <c r="U1" s="1"/>
    </row>
    <row r="2" spans="1:21" s="17" customFormat="1" ht="25.5" customHeight="1" x14ac:dyDescent="0.2">
      <c r="A2" s="18" t="s">
        <v>11</v>
      </c>
      <c r="B2" s="18" t="s">
        <v>12</v>
      </c>
      <c r="C2" s="18" t="s">
        <v>13</v>
      </c>
      <c r="D2" s="18" t="s">
        <v>14</v>
      </c>
      <c r="F2" s="18" t="s">
        <v>18</v>
      </c>
      <c r="G2" s="18" t="s">
        <v>15</v>
      </c>
      <c r="H2" s="18" t="s">
        <v>19</v>
      </c>
      <c r="I2" s="18" t="s">
        <v>124</v>
      </c>
      <c r="K2" s="88" t="s">
        <v>123</v>
      </c>
      <c r="M2" s="88" t="s">
        <v>283</v>
      </c>
      <c r="N2" s="88" t="s">
        <v>284</v>
      </c>
      <c r="O2" s="37" t="s">
        <v>0</v>
      </c>
      <c r="P2" s="88" t="s">
        <v>15</v>
      </c>
      <c r="Q2" s="88" t="s">
        <v>4</v>
      </c>
      <c r="R2" s="88" t="s">
        <v>5</v>
      </c>
      <c r="S2" s="88" t="s">
        <v>6</v>
      </c>
      <c r="T2" s="88" t="s">
        <v>37</v>
      </c>
      <c r="U2" s="88" t="s">
        <v>285</v>
      </c>
    </row>
    <row r="3" spans="1:21" x14ac:dyDescent="0.2">
      <c r="A3" s="18">
        <v>1</v>
      </c>
      <c r="B3" s="54"/>
      <c r="C3" s="66" t="s">
        <v>116</v>
      </c>
      <c r="D3" s="52"/>
      <c r="F3" s="20">
        <v>6</v>
      </c>
      <c r="G3" s="156" t="s">
        <v>460</v>
      </c>
      <c r="H3" s="51">
        <v>1</v>
      </c>
      <c r="I3" s="129">
        <f t="shared" ref="I3:I32" si="0">IF(OR(H3="DSQ",H3="RAF",H3="DNC",H3="DPG"),0,IF(OR(H3="DNS",H3="DNF"),100*(($F3-$F3+1)/$F3)+50*(LOG($F3/$F3)),100*(($F3-H3+1)/$F3)+50*(LOG($F3/H3))))</f>
        <v>138.90756251918219</v>
      </c>
      <c r="K3" s="51" t="s">
        <v>22</v>
      </c>
      <c r="M3" s="176">
        <v>1</v>
      </c>
      <c r="N3" s="179"/>
      <c r="O3" s="180" t="s">
        <v>312</v>
      </c>
      <c r="P3" s="179" t="s">
        <v>138</v>
      </c>
      <c r="Q3" s="179">
        <v>1</v>
      </c>
      <c r="R3" s="307">
        <v>2</v>
      </c>
      <c r="S3" s="307">
        <v>3</v>
      </c>
      <c r="T3" s="307">
        <v>1</v>
      </c>
      <c r="U3" s="187">
        <v>4</v>
      </c>
    </row>
    <row r="4" spans="1:21" x14ac:dyDescent="0.2">
      <c r="A4" s="18">
        <v>2</v>
      </c>
      <c r="B4" s="54"/>
      <c r="C4" s="53" t="s">
        <v>120</v>
      </c>
      <c r="D4" s="52"/>
      <c r="F4" s="20">
        <v>5</v>
      </c>
      <c r="G4" s="156" t="s">
        <v>293</v>
      </c>
      <c r="H4" s="51">
        <v>1</v>
      </c>
      <c r="I4" s="129">
        <f t="shared" si="0"/>
        <v>134.94850021680094</v>
      </c>
      <c r="K4" s="51" t="s">
        <v>138</v>
      </c>
      <c r="M4" s="176">
        <v>2</v>
      </c>
      <c r="N4" s="179"/>
      <c r="O4" s="180" t="s">
        <v>85</v>
      </c>
      <c r="P4" s="179" t="s">
        <v>138</v>
      </c>
      <c r="Q4" s="179">
        <v>2</v>
      </c>
      <c r="R4" s="307">
        <v>1</v>
      </c>
      <c r="S4" s="307">
        <v>1</v>
      </c>
      <c r="T4" s="307">
        <v>2</v>
      </c>
      <c r="U4" s="187">
        <v>4</v>
      </c>
    </row>
    <row r="5" spans="1:21" x14ac:dyDescent="0.2">
      <c r="A5" s="18">
        <v>3</v>
      </c>
      <c r="B5" s="54"/>
      <c r="C5" s="66" t="s">
        <v>288</v>
      </c>
      <c r="D5" s="52"/>
      <c r="F5" s="20">
        <v>5</v>
      </c>
      <c r="G5" s="156" t="s">
        <v>110</v>
      </c>
      <c r="H5" s="51">
        <v>1</v>
      </c>
      <c r="I5" s="129">
        <f t="shared" si="0"/>
        <v>134.94850021680094</v>
      </c>
      <c r="K5" s="51" t="s">
        <v>138</v>
      </c>
      <c r="M5" s="176">
        <v>3</v>
      </c>
      <c r="N5" s="179"/>
      <c r="O5" s="180" t="s">
        <v>949</v>
      </c>
      <c r="P5" s="179" t="s">
        <v>138</v>
      </c>
      <c r="Q5" s="179">
        <v>3</v>
      </c>
      <c r="R5" s="307">
        <v>3</v>
      </c>
      <c r="S5" s="307">
        <v>2</v>
      </c>
      <c r="T5" s="307">
        <v>4</v>
      </c>
      <c r="U5" s="187">
        <v>8</v>
      </c>
    </row>
    <row r="6" spans="1:21" x14ac:dyDescent="0.2">
      <c r="A6" s="18">
        <v>4</v>
      </c>
      <c r="B6" s="54"/>
      <c r="C6" s="66" t="s">
        <v>312</v>
      </c>
      <c r="D6" s="52"/>
      <c r="F6" s="20">
        <v>4</v>
      </c>
      <c r="G6" s="156" t="s">
        <v>138</v>
      </c>
      <c r="H6" s="51">
        <v>1</v>
      </c>
      <c r="I6" s="129">
        <f t="shared" si="0"/>
        <v>130.10299956639813</v>
      </c>
      <c r="K6" s="51" t="s">
        <v>22</v>
      </c>
      <c r="M6" s="176">
        <v>4</v>
      </c>
      <c r="N6" s="179"/>
      <c r="O6" s="180" t="s">
        <v>324</v>
      </c>
      <c r="P6" s="179" t="s">
        <v>138</v>
      </c>
      <c r="Q6" s="179">
        <v>4</v>
      </c>
      <c r="R6" s="307" t="s">
        <v>45</v>
      </c>
      <c r="S6" s="307">
        <v>4</v>
      </c>
      <c r="T6" s="307">
        <v>3</v>
      </c>
      <c r="U6" s="187">
        <v>11</v>
      </c>
    </row>
    <row r="7" spans="1:21" x14ac:dyDescent="0.2">
      <c r="A7" s="18">
        <v>5</v>
      </c>
      <c r="B7" s="54"/>
      <c r="C7" s="53" t="s">
        <v>117</v>
      </c>
      <c r="D7" s="52"/>
      <c r="F7" s="20">
        <v>4</v>
      </c>
      <c r="G7" s="156" t="s">
        <v>21</v>
      </c>
      <c r="H7" s="51">
        <v>1</v>
      </c>
      <c r="I7" s="129">
        <f t="shared" si="0"/>
        <v>130.10299956639813</v>
      </c>
      <c r="K7" s="51" t="s">
        <v>21</v>
      </c>
      <c r="M7" s="51">
        <v>1</v>
      </c>
      <c r="N7" s="54"/>
      <c r="O7" s="144" t="s">
        <v>117</v>
      </c>
      <c r="P7" s="54" t="s">
        <v>21</v>
      </c>
      <c r="Q7" s="54">
        <v>1</v>
      </c>
      <c r="R7" s="161">
        <v>2</v>
      </c>
      <c r="S7" s="161">
        <v>1</v>
      </c>
      <c r="T7" s="161">
        <v>2</v>
      </c>
      <c r="U7" s="86">
        <v>4</v>
      </c>
    </row>
    <row r="8" spans="1:21" x14ac:dyDescent="0.2">
      <c r="A8" s="18">
        <v>6</v>
      </c>
      <c r="B8" s="54"/>
      <c r="C8" s="66" t="s">
        <v>291</v>
      </c>
      <c r="D8" s="52"/>
      <c r="F8" s="20">
        <v>3</v>
      </c>
      <c r="G8" s="156" t="s">
        <v>955</v>
      </c>
      <c r="H8" s="51">
        <v>1</v>
      </c>
      <c r="I8" s="129">
        <f t="shared" si="0"/>
        <v>123.85606273598313</v>
      </c>
      <c r="K8" s="51" t="s">
        <v>21</v>
      </c>
      <c r="M8" s="51">
        <v>2</v>
      </c>
      <c r="N8" s="54"/>
      <c r="O8" s="144" t="s">
        <v>400</v>
      </c>
      <c r="P8" s="54" t="s">
        <v>21</v>
      </c>
      <c r="Q8" s="54">
        <v>2</v>
      </c>
      <c r="R8" s="161">
        <v>3</v>
      </c>
      <c r="S8" s="161">
        <v>2</v>
      </c>
      <c r="T8" s="161">
        <v>1</v>
      </c>
      <c r="U8" s="86">
        <v>5</v>
      </c>
    </row>
    <row r="9" spans="1:21" x14ac:dyDescent="0.2">
      <c r="A9" s="18">
        <v>7</v>
      </c>
      <c r="B9" s="54"/>
      <c r="C9" s="66" t="s">
        <v>956</v>
      </c>
      <c r="D9" s="52"/>
      <c r="F9" s="20">
        <v>3</v>
      </c>
      <c r="G9" s="156" t="s">
        <v>957</v>
      </c>
      <c r="H9" s="51">
        <v>1</v>
      </c>
      <c r="I9" s="129">
        <f t="shared" si="0"/>
        <v>123.85606273598313</v>
      </c>
      <c r="K9" s="51" t="s">
        <v>21</v>
      </c>
      <c r="M9" s="51">
        <v>3</v>
      </c>
      <c r="N9" s="54"/>
      <c r="O9" s="144" t="s">
        <v>950</v>
      </c>
      <c r="P9" s="54" t="s">
        <v>21</v>
      </c>
      <c r="Q9" s="54" t="s">
        <v>45</v>
      </c>
      <c r="R9" s="161">
        <v>1</v>
      </c>
      <c r="S9" s="161">
        <v>3</v>
      </c>
      <c r="T9" s="161">
        <v>3</v>
      </c>
      <c r="U9" s="86">
        <v>7</v>
      </c>
    </row>
    <row r="10" spans="1:21" x14ac:dyDescent="0.2">
      <c r="A10" s="18">
        <v>8</v>
      </c>
      <c r="B10" s="54"/>
      <c r="C10" s="66" t="s">
        <v>953</v>
      </c>
      <c r="D10" s="52"/>
      <c r="F10" s="20">
        <v>6</v>
      </c>
      <c r="G10" s="156" t="s">
        <v>460</v>
      </c>
      <c r="H10" s="51">
        <v>2</v>
      </c>
      <c r="I10" s="129">
        <f t="shared" si="0"/>
        <v>107.18939606931647</v>
      </c>
      <c r="K10" s="51" t="s">
        <v>21</v>
      </c>
      <c r="M10" s="51">
        <v>4</v>
      </c>
      <c r="N10" s="54"/>
      <c r="O10" s="144" t="s">
        <v>951</v>
      </c>
      <c r="P10" s="54" t="s">
        <v>21</v>
      </c>
      <c r="Q10" s="54">
        <v>3</v>
      </c>
      <c r="R10" s="161">
        <v>4</v>
      </c>
      <c r="S10" s="161" t="s">
        <v>16</v>
      </c>
      <c r="T10" s="161">
        <v>4</v>
      </c>
      <c r="U10" s="86">
        <v>11</v>
      </c>
    </row>
    <row r="11" spans="1:21" x14ac:dyDescent="0.2">
      <c r="A11" s="18">
        <v>9</v>
      </c>
      <c r="B11" s="54"/>
      <c r="C11" s="66" t="s">
        <v>49</v>
      </c>
      <c r="D11" s="52"/>
      <c r="F11" s="20">
        <v>5</v>
      </c>
      <c r="G11" s="156" t="s">
        <v>293</v>
      </c>
      <c r="H11" s="51">
        <v>2</v>
      </c>
      <c r="I11" s="129">
        <f t="shared" si="0"/>
        <v>99.897000433601875</v>
      </c>
      <c r="K11" s="51" t="s">
        <v>22</v>
      </c>
      <c r="M11" s="176">
        <v>1</v>
      </c>
      <c r="N11" s="179"/>
      <c r="O11" s="180" t="s">
        <v>120</v>
      </c>
      <c r="P11" s="179" t="s">
        <v>293</v>
      </c>
      <c r="Q11" s="179">
        <v>1</v>
      </c>
      <c r="R11" s="307">
        <v>1</v>
      </c>
      <c r="S11" s="307">
        <v>1</v>
      </c>
      <c r="T11" s="307">
        <v>1</v>
      </c>
      <c r="U11" s="187">
        <v>3</v>
      </c>
    </row>
    <row r="12" spans="1:21" x14ac:dyDescent="0.2">
      <c r="A12" s="18">
        <v>10</v>
      </c>
      <c r="B12" s="54"/>
      <c r="C12" s="130" t="s">
        <v>48</v>
      </c>
      <c r="D12" s="52"/>
      <c r="F12" s="20">
        <v>5</v>
      </c>
      <c r="G12" s="156" t="s">
        <v>110</v>
      </c>
      <c r="H12" s="51">
        <v>2</v>
      </c>
      <c r="I12" s="129">
        <f t="shared" si="0"/>
        <v>99.897000433601875</v>
      </c>
      <c r="K12" s="51" t="s">
        <v>22</v>
      </c>
      <c r="M12" s="176">
        <v>2</v>
      </c>
      <c r="N12" s="179"/>
      <c r="O12" s="180" t="s">
        <v>49</v>
      </c>
      <c r="P12" s="179" t="s">
        <v>293</v>
      </c>
      <c r="Q12" s="179">
        <v>2</v>
      </c>
      <c r="R12" s="307">
        <v>2</v>
      </c>
      <c r="S12" s="307">
        <v>2</v>
      </c>
      <c r="T12" s="307">
        <v>2</v>
      </c>
      <c r="U12" s="187">
        <v>6</v>
      </c>
    </row>
    <row r="13" spans="1:21" x14ac:dyDescent="0.2">
      <c r="A13" s="18">
        <v>11</v>
      </c>
      <c r="B13" s="54"/>
      <c r="C13" s="53" t="s">
        <v>85</v>
      </c>
      <c r="D13" s="52"/>
      <c r="F13" s="20">
        <v>4</v>
      </c>
      <c r="G13" s="156" t="s">
        <v>138</v>
      </c>
      <c r="H13" s="51">
        <v>2</v>
      </c>
      <c r="I13" s="129">
        <f t="shared" si="0"/>
        <v>90.051499783199063</v>
      </c>
      <c r="K13" s="51" t="s">
        <v>22</v>
      </c>
      <c r="M13" s="176">
        <v>3</v>
      </c>
      <c r="N13" s="179"/>
      <c r="O13" s="180" t="s">
        <v>65</v>
      </c>
      <c r="P13" s="179" t="s">
        <v>293</v>
      </c>
      <c r="Q13" s="179">
        <v>3</v>
      </c>
      <c r="R13" s="307">
        <v>4</v>
      </c>
      <c r="S13" s="307">
        <v>3</v>
      </c>
      <c r="T13" s="307">
        <v>2</v>
      </c>
      <c r="U13" s="187">
        <v>8</v>
      </c>
    </row>
    <row r="14" spans="1:21" x14ac:dyDescent="0.2">
      <c r="A14" s="18">
        <v>12</v>
      </c>
      <c r="B14" s="54"/>
      <c r="C14" s="66" t="s">
        <v>400</v>
      </c>
      <c r="D14" s="52"/>
      <c r="F14" s="20">
        <v>4</v>
      </c>
      <c r="G14" s="156" t="s">
        <v>21</v>
      </c>
      <c r="H14" s="51">
        <v>2</v>
      </c>
      <c r="I14" s="129">
        <f t="shared" si="0"/>
        <v>90.051499783199063</v>
      </c>
      <c r="K14" s="51" t="s">
        <v>22</v>
      </c>
      <c r="M14" s="176">
        <v>4</v>
      </c>
      <c r="N14" s="179"/>
      <c r="O14" s="180" t="s">
        <v>952</v>
      </c>
      <c r="P14" s="179" t="s">
        <v>293</v>
      </c>
      <c r="Q14" s="179" t="s">
        <v>16</v>
      </c>
      <c r="R14" s="307">
        <v>3</v>
      </c>
      <c r="S14" s="307">
        <v>5</v>
      </c>
      <c r="T14" s="307">
        <v>5</v>
      </c>
      <c r="U14" s="187">
        <v>13</v>
      </c>
    </row>
    <row r="15" spans="1:21" x14ac:dyDescent="0.2">
      <c r="A15" s="18">
        <v>13</v>
      </c>
      <c r="B15" s="54"/>
      <c r="C15" s="44" t="s">
        <v>137</v>
      </c>
      <c r="D15" s="52"/>
      <c r="F15" s="20">
        <v>6</v>
      </c>
      <c r="G15" s="156" t="s">
        <v>460</v>
      </c>
      <c r="H15" s="51">
        <v>3</v>
      </c>
      <c r="I15" s="129">
        <f t="shared" si="0"/>
        <v>81.71816644986572</v>
      </c>
      <c r="K15" s="51" t="s">
        <v>22</v>
      </c>
      <c r="M15" s="176">
        <v>5</v>
      </c>
      <c r="N15" s="179"/>
      <c r="O15" s="180" t="s">
        <v>103</v>
      </c>
      <c r="P15" s="179" t="s">
        <v>293</v>
      </c>
      <c r="Q15" s="179" t="s">
        <v>16</v>
      </c>
      <c r="R15" s="307">
        <v>5</v>
      </c>
      <c r="S15" s="307">
        <v>4</v>
      </c>
      <c r="T15" s="307">
        <v>4</v>
      </c>
      <c r="U15" s="187">
        <v>13</v>
      </c>
    </row>
    <row r="16" spans="1:21" x14ac:dyDescent="0.2">
      <c r="A16" s="18">
        <v>14</v>
      </c>
      <c r="B16" s="54"/>
      <c r="C16" s="53" t="s">
        <v>126</v>
      </c>
      <c r="D16" s="52"/>
      <c r="F16" s="20">
        <v>3</v>
      </c>
      <c r="G16" s="156" t="s">
        <v>955</v>
      </c>
      <c r="H16" s="51">
        <v>2</v>
      </c>
      <c r="I16" s="129">
        <f t="shared" si="0"/>
        <v>75.471229619450725</v>
      </c>
      <c r="K16" s="51" t="s">
        <v>23</v>
      </c>
      <c r="M16" s="51">
        <v>1</v>
      </c>
      <c r="N16" s="54"/>
      <c r="O16" s="144" t="s">
        <v>116</v>
      </c>
      <c r="P16" s="54" t="s">
        <v>460</v>
      </c>
      <c r="Q16" s="54">
        <v>1</v>
      </c>
      <c r="R16" s="161">
        <v>1</v>
      </c>
      <c r="S16" s="161">
        <v>1</v>
      </c>
      <c r="T16" s="161">
        <v>1</v>
      </c>
      <c r="U16" s="86">
        <v>3</v>
      </c>
    </row>
    <row r="17" spans="1:21" x14ac:dyDescent="0.2">
      <c r="A17" s="18">
        <v>15</v>
      </c>
      <c r="B17" s="54"/>
      <c r="C17" s="53" t="s">
        <v>290</v>
      </c>
      <c r="D17" s="52"/>
      <c r="F17" s="20">
        <v>3</v>
      </c>
      <c r="G17" s="156" t="s">
        <v>957</v>
      </c>
      <c r="H17" s="51">
        <v>2</v>
      </c>
      <c r="I17" s="129">
        <f t="shared" si="0"/>
        <v>75.471229619450725</v>
      </c>
      <c r="K17" s="51" t="s">
        <v>23</v>
      </c>
      <c r="M17" s="51">
        <v>2</v>
      </c>
      <c r="N17" s="54"/>
      <c r="O17" s="144" t="s">
        <v>953</v>
      </c>
      <c r="P17" s="54" t="s">
        <v>460</v>
      </c>
      <c r="Q17" s="54">
        <v>4</v>
      </c>
      <c r="R17" s="161">
        <v>2</v>
      </c>
      <c r="S17" s="161">
        <v>2</v>
      </c>
      <c r="T17" s="161">
        <v>2</v>
      </c>
      <c r="U17" s="86">
        <v>6</v>
      </c>
    </row>
    <row r="18" spans="1:21" x14ac:dyDescent="0.2">
      <c r="A18" s="18">
        <v>16</v>
      </c>
      <c r="B18" s="54"/>
      <c r="C18" s="66" t="s">
        <v>65</v>
      </c>
      <c r="D18" s="52"/>
      <c r="F18" s="20">
        <v>5</v>
      </c>
      <c r="G18" s="156" t="s">
        <v>293</v>
      </c>
      <c r="H18" s="51">
        <v>3</v>
      </c>
      <c r="I18" s="129">
        <f t="shared" si="0"/>
        <v>71.092437480817821</v>
      </c>
      <c r="K18" s="51" t="s">
        <v>23</v>
      </c>
      <c r="M18" s="51">
        <v>3</v>
      </c>
      <c r="N18" s="54"/>
      <c r="O18" s="144" t="s">
        <v>137</v>
      </c>
      <c r="P18" s="54" t="s">
        <v>460</v>
      </c>
      <c r="Q18" s="54">
        <v>2</v>
      </c>
      <c r="R18" s="161">
        <v>4</v>
      </c>
      <c r="S18" s="161">
        <v>3</v>
      </c>
      <c r="T18" s="161">
        <v>4</v>
      </c>
      <c r="U18" s="86">
        <v>9</v>
      </c>
    </row>
    <row r="19" spans="1:21" x14ac:dyDescent="0.2">
      <c r="A19" s="18">
        <v>17</v>
      </c>
      <c r="B19" s="54"/>
      <c r="C19" s="66" t="s">
        <v>480</v>
      </c>
      <c r="D19" s="52"/>
      <c r="F19" s="20">
        <v>5</v>
      </c>
      <c r="G19" s="156" t="s">
        <v>110</v>
      </c>
      <c r="H19" s="51">
        <v>3</v>
      </c>
      <c r="I19" s="129">
        <f t="shared" si="0"/>
        <v>71.092437480817821</v>
      </c>
      <c r="K19" s="51" t="s">
        <v>23</v>
      </c>
      <c r="M19" s="51">
        <v>4</v>
      </c>
      <c r="N19" s="54"/>
      <c r="O19" s="144" t="s">
        <v>44</v>
      </c>
      <c r="P19" s="54" t="s">
        <v>460</v>
      </c>
      <c r="Q19" s="54">
        <v>3</v>
      </c>
      <c r="R19" s="161">
        <v>3</v>
      </c>
      <c r="S19" s="161">
        <v>4</v>
      </c>
      <c r="T19" s="161">
        <v>3</v>
      </c>
      <c r="U19" s="86">
        <v>9</v>
      </c>
    </row>
    <row r="20" spans="1:21" x14ac:dyDescent="0.2">
      <c r="A20" s="18">
        <v>18</v>
      </c>
      <c r="B20" s="54"/>
      <c r="C20" s="130" t="s">
        <v>44</v>
      </c>
      <c r="D20" s="52"/>
      <c r="F20" s="20">
        <v>6</v>
      </c>
      <c r="G20" s="156" t="s">
        <v>460</v>
      </c>
      <c r="H20" s="51">
        <v>4</v>
      </c>
      <c r="I20" s="129">
        <f t="shared" si="0"/>
        <v>58.80456295278406</v>
      </c>
      <c r="K20" s="51" t="s">
        <v>23</v>
      </c>
      <c r="M20" s="51">
        <v>5</v>
      </c>
      <c r="N20" s="54"/>
      <c r="O20" s="144" t="s">
        <v>954</v>
      </c>
      <c r="P20" s="54" t="s">
        <v>460</v>
      </c>
      <c r="Q20" s="54">
        <v>5</v>
      </c>
      <c r="R20" s="161">
        <v>5</v>
      </c>
      <c r="S20" s="161">
        <v>5</v>
      </c>
      <c r="T20" s="161">
        <v>6</v>
      </c>
      <c r="U20" s="86">
        <v>15</v>
      </c>
    </row>
    <row r="21" spans="1:21" x14ac:dyDescent="0.2">
      <c r="A21" s="18">
        <v>19</v>
      </c>
      <c r="B21" s="54"/>
      <c r="C21" s="66" t="s">
        <v>949</v>
      </c>
      <c r="D21" s="52"/>
      <c r="F21" s="20">
        <v>4</v>
      </c>
      <c r="G21" s="156" t="s">
        <v>138</v>
      </c>
      <c r="H21" s="51">
        <v>3</v>
      </c>
      <c r="I21" s="129">
        <f t="shared" si="0"/>
        <v>56.246936830414995</v>
      </c>
      <c r="K21" s="51" t="s">
        <v>23</v>
      </c>
      <c r="M21" s="51">
        <v>6</v>
      </c>
      <c r="N21" s="54"/>
      <c r="O21" s="144" t="s">
        <v>413</v>
      </c>
      <c r="P21" s="54" t="s">
        <v>460</v>
      </c>
      <c r="Q21" s="54" t="s">
        <v>16</v>
      </c>
      <c r="R21" s="161">
        <v>6</v>
      </c>
      <c r="S21" s="161">
        <v>6</v>
      </c>
      <c r="T21" s="161">
        <v>5</v>
      </c>
      <c r="U21" s="86">
        <v>17</v>
      </c>
    </row>
    <row r="22" spans="1:21" x14ac:dyDescent="0.2">
      <c r="A22" s="18">
        <v>20</v>
      </c>
      <c r="B22" s="54"/>
      <c r="C22" s="53" t="s">
        <v>950</v>
      </c>
      <c r="D22" s="52"/>
      <c r="F22" s="20">
        <v>4</v>
      </c>
      <c r="G22" s="156" t="s">
        <v>21</v>
      </c>
      <c r="H22" s="51">
        <v>3</v>
      </c>
      <c r="I22" s="129">
        <f t="shared" si="0"/>
        <v>56.246936830414995</v>
      </c>
      <c r="K22" s="51" t="s">
        <v>110</v>
      </c>
      <c r="M22" s="176">
        <v>1</v>
      </c>
      <c r="N22" s="179"/>
      <c r="O22" s="180" t="s">
        <v>288</v>
      </c>
      <c r="P22" s="179" t="s">
        <v>110</v>
      </c>
      <c r="Q22" s="179">
        <v>3</v>
      </c>
      <c r="R22" s="307">
        <v>1</v>
      </c>
      <c r="S22" s="307">
        <v>1</v>
      </c>
      <c r="T22" s="307">
        <v>1</v>
      </c>
      <c r="U22" s="187">
        <v>3</v>
      </c>
    </row>
    <row r="23" spans="1:21" x14ac:dyDescent="0.2">
      <c r="A23" s="18">
        <v>21</v>
      </c>
      <c r="B23" s="54"/>
      <c r="C23" s="66" t="s">
        <v>952</v>
      </c>
      <c r="D23" s="52"/>
      <c r="F23" s="20">
        <v>5</v>
      </c>
      <c r="G23" s="156" t="s">
        <v>293</v>
      </c>
      <c r="H23" s="51">
        <v>4</v>
      </c>
      <c r="I23" s="129">
        <f t="shared" si="0"/>
        <v>44.845500650402819</v>
      </c>
      <c r="K23" s="51" t="s">
        <v>110</v>
      </c>
      <c r="M23" s="176">
        <v>2</v>
      </c>
      <c r="N23" s="179"/>
      <c r="O23" s="180" t="s">
        <v>48</v>
      </c>
      <c r="P23" s="179" t="s">
        <v>110</v>
      </c>
      <c r="Q23" s="179">
        <v>1</v>
      </c>
      <c r="R23" s="307">
        <v>2</v>
      </c>
      <c r="S23" s="307">
        <v>2</v>
      </c>
      <c r="T23" s="307">
        <v>2</v>
      </c>
      <c r="U23" s="187">
        <v>5</v>
      </c>
    </row>
    <row r="24" spans="1:21" x14ac:dyDescent="0.2">
      <c r="A24" s="18">
        <v>22</v>
      </c>
      <c r="B24" s="54"/>
      <c r="C24" s="53" t="s">
        <v>58</v>
      </c>
      <c r="D24" s="52"/>
      <c r="F24" s="20">
        <v>5</v>
      </c>
      <c r="G24" s="156" t="s">
        <v>110</v>
      </c>
      <c r="H24" s="51">
        <v>4</v>
      </c>
      <c r="I24" s="129">
        <f t="shared" si="0"/>
        <v>44.845500650402819</v>
      </c>
      <c r="K24" s="51" t="s">
        <v>110</v>
      </c>
      <c r="M24" s="176">
        <v>3</v>
      </c>
      <c r="N24" s="179"/>
      <c r="O24" s="180" t="s">
        <v>480</v>
      </c>
      <c r="P24" s="179" t="s">
        <v>110</v>
      </c>
      <c r="Q24" s="179">
        <v>2</v>
      </c>
      <c r="R24" s="307">
        <v>4</v>
      </c>
      <c r="S24" s="307">
        <v>3</v>
      </c>
      <c r="T24" s="307">
        <v>3</v>
      </c>
      <c r="U24" s="187">
        <v>8</v>
      </c>
    </row>
    <row r="25" spans="1:21" x14ac:dyDescent="0.2">
      <c r="A25" s="18">
        <v>23</v>
      </c>
      <c r="B25" s="54"/>
      <c r="C25" s="53" t="s">
        <v>954</v>
      </c>
      <c r="D25" s="52"/>
      <c r="F25" s="20">
        <v>6</v>
      </c>
      <c r="G25" s="156" t="s">
        <v>460</v>
      </c>
      <c r="H25" s="51">
        <v>5</v>
      </c>
      <c r="I25" s="129">
        <f t="shared" si="0"/>
        <v>37.29239563571457</v>
      </c>
      <c r="K25" s="51" t="s">
        <v>110</v>
      </c>
      <c r="M25" s="176">
        <v>4</v>
      </c>
      <c r="N25" s="179"/>
      <c r="O25" s="180" t="s">
        <v>58</v>
      </c>
      <c r="P25" s="179" t="s">
        <v>110</v>
      </c>
      <c r="Q25" s="179" t="s">
        <v>16</v>
      </c>
      <c r="R25" s="307">
        <v>3</v>
      </c>
      <c r="S25" s="307">
        <v>4</v>
      </c>
      <c r="T25" s="307">
        <v>4</v>
      </c>
      <c r="U25" s="187">
        <v>11</v>
      </c>
    </row>
    <row r="26" spans="1:21" x14ac:dyDescent="0.2">
      <c r="A26" s="18">
        <v>24</v>
      </c>
      <c r="B26" s="54"/>
      <c r="C26" s="66" t="s">
        <v>282</v>
      </c>
      <c r="D26" s="52"/>
      <c r="F26" s="20">
        <v>3</v>
      </c>
      <c r="G26" s="156" t="s">
        <v>955</v>
      </c>
      <c r="H26" s="51">
        <v>3</v>
      </c>
      <c r="I26" s="129">
        <f t="shared" si="0"/>
        <v>33.333333333333329</v>
      </c>
      <c r="K26" s="51" t="s">
        <v>110</v>
      </c>
      <c r="M26" s="176">
        <v>5</v>
      </c>
      <c r="N26" s="179"/>
      <c r="O26" s="180" t="s">
        <v>195</v>
      </c>
      <c r="P26" s="179" t="s">
        <v>110</v>
      </c>
      <c r="Q26" s="179" t="s">
        <v>45</v>
      </c>
      <c r="R26" s="307" t="s">
        <v>45</v>
      </c>
      <c r="S26" s="307">
        <v>5</v>
      </c>
      <c r="T26" s="307">
        <v>5</v>
      </c>
      <c r="U26" s="187">
        <v>16</v>
      </c>
    </row>
    <row r="27" spans="1:21" x14ac:dyDescent="0.2">
      <c r="A27" s="18">
        <v>25</v>
      </c>
      <c r="B27" s="54"/>
      <c r="C27" s="53" t="s">
        <v>122</v>
      </c>
      <c r="D27" s="52"/>
      <c r="F27" s="20">
        <v>3</v>
      </c>
      <c r="G27" s="156" t="s">
        <v>957</v>
      </c>
      <c r="H27" s="51">
        <v>3</v>
      </c>
      <c r="I27" s="129">
        <f t="shared" si="0"/>
        <v>33.333333333333329</v>
      </c>
      <c r="K27" s="51" t="s">
        <v>22</v>
      </c>
      <c r="M27" s="51">
        <v>1</v>
      </c>
      <c r="N27" s="54"/>
      <c r="O27" s="144" t="s">
        <v>291</v>
      </c>
      <c r="P27" s="54" t="s">
        <v>955</v>
      </c>
      <c r="Q27" s="54">
        <v>1</v>
      </c>
      <c r="R27" s="161">
        <v>2</v>
      </c>
      <c r="S27" s="161">
        <v>1</v>
      </c>
      <c r="T27" s="161">
        <v>1</v>
      </c>
      <c r="U27" s="86">
        <v>3</v>
      </c>
    </row>
    <row r="28" spans="1:21" x14ac:dyDescent="0.2">
      <c r="A28" s="18">
        <v>26</v>
      </c>
      <c r="B28" s="54"/>
      <c r="C28" s="66" t="s">
        <v>324</v>
      </c>
      <c r="D28" s="52"/>
      <c r="F28" s="20">
        <v>4</v>
      </c>
      <c r="G28" s="156" t="s">
        <v>138</v>
      </c>
      <c r="H28" s="51">
        <v>4</v>
      </c>
      <c r="I28" s="129">
        <f t="shared" si="0"/>
        <v>25</v>
      </c>
      <c r="K28" s="51" t="s">
        <v>22</v>
      </c>
      <c r="M28" s="51">
        <v>2</v>
      </c>
      <c r="N28" s="54"/>
      <c r="O28" s="144" t="s">
        <v>126</v>
      </c>
      <c r="P28" s="54" t="s">
        <v>955</v>
      </c>
      <c r="Q28" s="54" t="s">
        <v>16</v>
      </c>
      <c r="R28" s="161">
        <v>1</v>
      </c>
      <c r="S28" s="161">
        <v>2</v>
      </c>
      <c r="T28" s="161">
        <v>2</v>
      </c>
      <c r="U28" s="86">
        <v>5</v>
      </c>
    </row>
    <row r="29" spans="1:21" x14ac:dyDescent="0.2">
      <c r="A29" s="18">
        <v>27</v>
      </c>
      <c r="B29" s="54"/>
      <c r="C29" s="53" t="s">
        <v>951</v>
      </c>
      <c r="D29" s="52"/>
      <c r="F29" s="20">
        <v>4</v>
      </c>
      <c r="G29" s="156" t="s">
        <v>21</v>
      </c>
      <c r="H29" s="51">
        <v>4</v>
      </c>
      <c r="I29" s="129">
        <f t="shared" si="0"/>
        <v>25</v>
      </c>
      <c r="K29" s="51" t="s">
        <v>21</v>
      </c>
      <c r="M29" s="51">
        <v>3</v>
      </c>
      <c r="N29" s="54"/>
      <c r="O29" s="144" t="s">
        <v>282</v>
      </c>
      <c r="P29" s="54" t="s">
        <v>955</v>
      </c>
      <c r="Q29" s="54" t="s">
        <v>16</v>
      </c>
      <c r="R29" s="161">
        <v>3</v>
      </c>
      <c r="S29" s="161" t="s">
        <v>16</v>
      </c>
      <c r="T29" s="161">
        <v>3</v>
      </c>
      <c r="U29" s="86">
        <v>10</v>
      </c>
    </row>
    <row r="30" spans="1:21" x14ac:dyDescent="0.2">
      <c r="A30" s="18">
        <v>28</v>
      </c>
      <c r="B30" s="54"/>
      <c r="C30" s="66" t="s">
        <v>103</v>
      </c>
      <c r="D30" s="52"/>
      <c r="F30" s="20">
        <v>5</v>
      </c>
      <c r="G30" s="156" t="s">
        <v>293</v>
      </c>
      <c r="H30" s="51">
        <v>5</v>
      </c>
      <c r="I30" s="129">
        <f t="shared" si="0"/>
        <v>20</v>
      </c>
      <c r="K30" s="51" t="s">
        <v>22</v>
      </c>
      <c r="M30" s="176">
        <v>1</v>
      </c>
      <c r="N30" s="179"/>
      <c r="O30" s="180" t="s">
        <v>956</v>
      </c>
      <c r="P30" s="179" t="s">
        <v>957</v>
      </c>
      <c r="Q30" s="179">
        <v>1</v>
      </c>
      <c r="R30" s="307">
        <v>1</v>
      </c>
      <c r="S30" s="307">
        <v>1</v>
      </c>
      <c r="T30" s="307">
        <v>1</v>
      </c>
      <c r="U30" s="187">
        <v>3</v>
      </c>
    </row>
    <row r="31" spans="1:21" x14ac:dyDescent="0.2">
      <c r="A31" s="18">
        <v>29</v>
      </c>
      <c r="B31" s="54"/>
      <c r="C31" s="66" t="s">
        <v>195</v>
      </c>
      <c r="D31" s="52"/>
      <c r="F31" s="20">
        <v>5</v>
      </c>
      <c r="G31" s="156" t="s">
        <v>110</v>
      </c>
      <c r="H31" s="51">
        <v>5</v>
      </c>
      <c r="I31" s="129">
        <f t="shared" si="0"/>
        <v>20</v>
      </c>
      <c r="K31" s="51" t="s">
        <v>22</v>
      </c>
      <c r="M31" s="176">
        <v>2</v>
      </c>
      <c r="N31" s="179"/>
      <c r="O31" s="180" t="s">
        <v>290</v>
      </c>
      <c r="P31" s="179" t="s">
        <v>957</v>
      </c>
      <c r="Q31" s="179" t="s">
        <v>16</v>
      </c>
      <c r="R31" s="307">
        <v>2</v>
      </c>
      <c r="S31" s="307" t="s">
        <v>16</v>
      </c>
      <c r="T31" s="307">
        <v>2</v>
      </c>
      <c r="U31" s="187">
        <v>8</v>
      </c>
    </row>
    <row r="32" spans="1:21" x14ac:dyDescent="0.2">
      <c r="A32" s="18">
        <v>30</v>
      </c>
      <c r="B32" s="54"/>
      <c r="C32" s="66" t="s">
        <v>413</v>
      </c>
      <c r="D32" s="52"/>
      <c r="F32" s="20">
        <v>6</v>
      </c>
      <c r="G32" s="156" t="s">
        <v>460</v>
      </c>
      <c r="H32" s="51">
        <v>6</v>
      </c>
      <c r="I32" s="129">
        <f t="shared" si="0"/>
        <v>16.666666666666664</v>
      </c>
      <c r="K32" s="51" t="s">
        <v>22</v>
      </c>
      <c r="M32" s="176">
        <v>3</v>
      </c>
      <c r="N32" s="179"/>
      <c r="O32" s="180" t="s">
        <v>122</v>
      </c>
      <c r="P32" s="179" t="s">
        <v>957</v>
      </c>
      <c r="Q32" s="179" t="s">
        <v>16</v>
      </c>
      <c r="R32" s="307" t="s">
        <v>45</v>
      </c>
      <c r="S32" s="307" t="s">
        <v>16</v>
      </c>
      <c r="T32" s="307" t="s">
        <v>16</v>
      </c>
      <c r="U32" s="187">
        <v>12</v>
      </c>
    </row>
    <row r="33" spans="9:21" x14ac:dyDescent="0.2">
      <c r="I33" s="22"/>
      <c r="K33"/>
      <c r="M33"/>
      <c r="N33"/>
      <c r="U33" s="120"/>
    </row>
    <row r="34" spans="9:21" x14ac:dyDescent="0.2">
      <c r="I34" s="22"/>
      <c r="K34"/>
      <c r="M34"/>
      <c r="N34"/>
      <c r="U34" s="120"/>
    </row>
    <row r="35" spans="9:21" x14ac:dyDescent="0.2">
      <c r="I35" s="22"/>
      <c r="K35"/>
      <c r="M35"/>
      <c r="N35"/>
      <c r="U35" s="120"/>
    </row>
    <row r="36" spans="9:21" x14ac:dyDescent="0.2">
      <c r="I36" s="22"/>
      <c r="K36"/>
      <c r="M36"/>
      <c r="N36"/>
      <c r="U36" s="120"/>
    </row>
    <row r="37" spans="9:21" x14ac:dyDescent="0.2">
      <c r="I37" s="22"/>
      <c r="K37"/>
      <c r="M37"/>
      <c r="N37"/>
      <c r="U37" s="120"/>
    </row>
    <row r="38" spans="9:21" x14ac:dyDescent="0.2">
      <c r="I38" s="22"/>
      <c r="K38"/>
      <c r="M38"/>
      <c r="N38"/>
      <c r="U38" s="120"/>
    </row>
    <row r="39" spans="9:21" x14ac:dyDescent="0.2">
      <c r="I39" s="22"/>
      <c r="K39"/>
      <c r="M39"/>
      <c r="N39"/>
      <c r="U39" s="120"/>
    </row>
    <row r="40" spans="9:21" x14ac:dyDescent="0.2">
      <c r="I40" s="22"/>
      <c r="K40"/>
      <c r="M40"/>
      <c r="N40"/>
    </row>
    <row r="41" spans="9:21" x14ac:dyDescent="0.2">
      <c r="I41" s="22"/>
      <c r="K41"/>
      <c r="M41"/>
      <c r="N41"/>
    </row>
    <row r="42" spans="9:21" x14ac:dyDescent="0.2">
      <c r="I42" s="22"/>
      <c r="K42"/>
      <c r="M42"/>
      <c r="N42"/>
    </row>
    <row r="43" spans="9:21" x14ac:dyDescent="0.2">
      <c r="I43" s="22"/>
      <c r="K43"/>
      <c r="M43"/>
      <c r="N43"/>
    </row>
    <row r="44" spans="9:21" x14ac:dyDescent="0.2">
      <c r="I44" s="22"/>
      <c r="K44"/>
      <c r="M44"/>
      <c r="N44"/>
    </row>
    <row r="45" spans="9:21" x14ac:dyDescent="0.2">
      <c r="I45" s="22"/>
      <c r="K45"/>
      <c r="M45"/>
      <c r="N45"/>
    </row>
    <row r="46" spans="9:21" x14ac:dyDescent="0.2">
      <c r="I46" s="22"/>
      <c r="K46"/>
      <c r="M46"/>
      <c r="N46"/>
    </row>
    <row r="47" spans="9:21" x14ac:dyDescent="0.2">
      <c r="I47" s="22"/>
      <c r="K47"/>
      <c r="M47"/>
      <c r="N47"/>
    </row>
    <row r="48" spans="9:21" x14ac:dyDescent="0.2">
      <c r="I48" s="22"/>
      <c r="K48"/>
      <c r="M48"/>
      <c r="N48"/>
    </row>
    <row r="49" spans="9:14" x14ac:dyDescent="0.2">
      <c r="I49" s="22"/>
      <c r="K49"/>
      <c r="M49"/>
      <c r="N49"/>
    </row>
    <row r="50" spans="9:14" x14ac:dyDescent="0.2">
      <c r="I50" s="22"/>
      <c r="K50"/>
      <c r="M50"/>
      <c r="N50"/>
    </row>
    <row r="51" spans="9:14" x14ac:dyDescent="0.2">
      <c r="I51" s="22"/>
      <c r="K51"/>
      <c r="M51"/>
      <c r="N51"/>
    </row>
    <row r="52" spans="9:14" x14ac:dyDescent="0.2">
      <c r="I52" s="22"/>
      <c r="K52"/>
      <c r="M52"/>
      <c r="N52"/>
    </row>
    <row r="53" spans="9:14" x14ac:dyDescent="0.2">
      <c r="I53" s="22"/>
      <c r="K53"/>
      <c r="M53"/>
      <c r="N53"/>
    </row>
    <row r="54" spans="9:14" x14ac:dyDescent="0.2">
      <c r="K54"/>
      <c r="M54"/>
      <c r="N54"/>
    </row>
    <row r="55" spans="9:14" x14ac:dyDescent="0.2">
      <c r="K55"/>
      <c r="M55"/>
      <c r="N55"/>
    </row>
    <row r="56" spans="9:14" x14ac:dyDescent="0.2">
      <c r="K56"/>
      <c r="M56"/>
      <c r="N56"/>
    </row>
    <row r="57" spans="9:14" x14ac:dyDescent="0.2">
      <c r="K57"/>
      <c r="M57"/>
      <c r="N57"/>
    </row>
    <row r="58" spans="9:14" x14ac:dyDescent="0.2">
      <c r="K58"/>
      <c r="M58"/>
      <c r="N58"/>
    </row>
    <row r="59" spans="9:14" x14ac:dyDescent="0.2">
      <c r="K59"/>
      <c r="M59"/>
      <c r="N59"/>
    </row>
    <row r="60" spans="9:14" x14ac:dyDescent="0.2">
      <c r="K60"/>
      <c r="M60"/>
      <c r="N60"/>
    </row>
    <row r="61" spans="9:14" x14ac:dyDescent="0.2">
      <c r="K61"/>
      <c r="M61"/>
      <c r="N61"/>
    </row>
    <row r="62" spans="9:14" x14ac:dyDescent="0.2">
      <c r="K62"/>
      <c r="M62"/>
      <c r="N62"/>
    </row>
    <row r="63" spans="9:14" x14ac:dyDescent="0.2">
      <c r="K63"/>
      <c r="M63"/>
      <c r="N63"/>
    </row>
    <row r="64" spans="9:14" x14ac:dyDescent="0.2">
      <c r="K64"/>
      <c r="M64"/>
      <c r="N64"/>
    </row>
    <row r="65" spans="11:14" x14ac:dyDescent="0.2">
      <c r="K65"/>
      <c r="M65"/>
      <c r="N65"/>
    </row>
    <row r="66" spans="11:14" x14ac:dyDescent="0.2">
      <c r="K66"/>
      <c r="M66"/>
      <c r="N66"/>
    </row>
    <row r="67" spans="11:14" x14ac:dyDescent="0.2">
      <c r="K67"/>
      <c r="M67"/>
      <c r="N67"/>
    </row>
    <row r="68" spans="11:14" x14ac:dyDescent="0.2">
      <c r="K68"/>
      <c r="M68"/>
      <c r="N68"/>
    </row>
    <row r="69" spans="11:14" x14ac:dyDescent="0.2">
      <c r="K69"/>
      <c r="M69"/>
      <c r="N69"/>
    </row>
    <row r="70" spans="11:14" x14ac:dyDescent="0.2">
      <c r="K70"/>
      <c r="M70"/>
      <c r="N70"/>
    </row>
    <row r="71" spans="11:14" x14ac:dyDescent="0.2">
      <c r="K71"/>
      <c r="M71"/>
      <c r="N71"/>
    </row>
    <row r="72" spans="11:14" x14ac:dyDescent="0.2">
      <c r="K72"/>
      <c r="M72"/>
      <c r="N72"/>
    </row>
    <row r="73" spans="11:14" x14ac:dyDescent="0.2">
      <c r="K73"/>
      <c r="M73"/>
      <c r="N73"/>
    </row>
    <row r="74" spans="11:14" x14ac:dyDescent="0.2">
      <c r="K74"/>
      <c r="M74"/>
      <c r="N74"/>
    </row>
    <row r="75" spans="11:14" x14ac:dyDescent="0.2">
      <c r="K75"/>
      <c r="M75"/>
      <c r="N75"/>
    </row>
    <row r="76" spans="11:14" x14ac:dyDescent="0.2">
      <c r="K76"/>
      <c r="M76"/>
      <c r="N76"/>
    </row>
    <row r="77" spans="11:14" x14ac:dyDescent="0.2">
      <c r="K77"/>
      <c r="M77"/>
      <c r="N77"/>
    </row>
    <row r="78" spans="11:14" x14ac:dyDescent="0.2">
      <c r="K78"/>
      <c r="M78"/>
      <c r="N78"/>
    </row>
    <row r="79" spans="11:14" x14ac:dyDescent="0.2">
      <c r="K79"/>
      <c r="M79"/>
      <c r="N79"/>
    </row>
    <row r="80" spans="11:14" x14ac:dyDescent="0.2">
      <c r="K80"/>
      <c r="M80"/>
      <c r="N80"/>
    </row>
    <row r="81" spans="11:14" x14ac:dyDescent="0.2">
      <c r="K81"/>
      <c r="M81"/>
      <c r="N81"/>
    </row>
    <row r="82" spans="11:14" x14ac:dyDescent="0.2">
      <c r="K82"/>
      <c r="M82"/>
      <c r="N82"/>
    </row>
    <row r="83" spans="11:14" x14ac:dyDescent="0.2">
      <c r="K83"/>
      <c r="M83"/>
      <c r="N83"/>
    </row>
    <row r="84" spans="11:14" x14ac:dyDescent="0.2">
      <c r="K84"/>
      <c r="M84"/>
      <c r="N84"/>
    </row>
    <row r="85" spans="11:14" x14ac:dyDescent="0.2">
      <c r="K85"/>
      <c r="M85"/>
      <c r="N85"/>
    </row>
    <row r="86" spans="11:14" x14ac:dyDescent="0.2">
      <c r="K86"/>
      <c r="M86"/>
      <c r="N86"/>
    </row>
    <row r="87" spans="11:14" x14ac:dyDescent="0.2">
      <c r="K87"/>
      <c r="M87"/>
      <c r="N87"/>
    </row>
    <row r="88" spans="11:14" x14ac:dyDescent="0.2">
      <c r="K88"/>
      <c r="M88"/>
      <c r="N88"/>
    </row>
    <row r="89" spans="11:14" x14ac:dyDescent="0.2">
      <c r="K89"/>
      <c r="M89"/>
      <c r="N89"/>
    </row>
    <row r="90" spans="11:14" x14ac:dyDescent="0.2">
      <c r="K90"/>
      <c r="M90"/>
      <c r="N90"/>
    </row>
    <row r="91" spans="11:14" x14ac:dyDescent="0.2">
      <c r="K91"/>
      <c r="M91"/>
      <c r="N91"/>
    </row>
    <row r="92" spans="11:14" x14ac:dyDescent="0.2">
      <c r="K92"/>
      <c r="M92"/>
      <c r="N92"/>
    </row>
    <row r="93" spans="11:14" x14ac:dyDescent="0.2">
      <c r="K93"/>
      <c r="M93"/>
      <c r="N93"/>
    </row>
    <row r="94" spans="11:14" x14ac:dyDescent="0.2">
      <c r="K94"/>
      <c r="M94"/>
      <c r="N94"/>
    </row>
    <row r="95" spans="11:14" x14ac:dyDescent="0.2">
      <c r="K95"/>
      <c r="M95"/>
      <c r="N95"/>
    </row>
    <row r="96" spans="11:14" x14ac:dyDescent="0.2">
      <c r="K96"/>
      <c r="M96"/>
      <c r="N96"/>
    </row>
    <row r="97" spans="11:14" x14ac:dyDescent="0.2">
      <c r="K97"/>
      <c r="M97"/>
      <c r="N97"/>
    </row>
    <row r="98" spans="11:14" x14ac:dyDescent="0.2">
      <c r="K98"/>
      <c r="M98"/>
      <c r="N98"/>
    </row>
    <row r="99" spans="11:14" x14ac:dyDescent="0.2">
      <c r="K99"/>
      <c r="M99"/>
      <c r="N99"/>
    </row>
    <row r="100" spans="11:14" x14ac:dyDescent="0.2">
      <c r="K100"/>
      <c r="M100"/>
      <c r="N100"/>
    </row>
    <row r="101" spans="11:14" x14ac:dyDescent="0.2">
      <c r="K101"/>
      <c r="M101"/>
      <c r="N101"/>
    </row>
    <row r="102" spans="11:14" x14ac:dyDescent="0.2">
      <c r="K102"/>
      <c r="M102"/>
      <c r="N102"/>
    </row>
    <row r="103" spans="11:14" x14ac:dyDescent="0.2">
      <c r="K103"/>
      <c r="M103"/>
      <c r="N103"/>
    </row>
    <row r="104" spans="11:14" x14ac:dyDescent="0.2">
      <c r="K104"/>
      <c r="M104"/>
      <c r="N104"/>
    </row>
    <row r="105" spans="11:14" x14ac:dyDescent="0.2">
      <c r="K105"/>
      <c r="M105"/>
      <c r="N105"/>
    </row>
    <row r="106" spans="11:14" x14ac:dyDescent="0.2">
      <c r="K106"/>
      <c r="M106"/>
      <c r="N106"/>
    </row>
    <row r="107" spans="11:14" x14ac:dyDescent="0.2">
      <c r="K107"/>
      <c r="M107"/>
      <c r="N107"/>
    </row>
    <row r="108" spans="11:14" x14ac:dyDescent="0.2">
      <c r="K108"/>
      <c r="M108"/>
      <c r="N108"/>
    </row>
    <row r="109" spans="11:14" x14ac:dyDescent="0.2">
      <c r="K109"/>
      <c r="M109"/>
      <c r="N109"/>
    </row>
    <row r="110" spans="11:14" x14ac:dyDescent="0.2">
      <c r="K110"/>
      <c r="M110"/>
      <c r="N110"/>
    </row>
    <row r="111" spans="11:14" x14ac:dyDescent="0.2">
      <c r="K111"/>
      <c r="M111"/>
      <c r="N111"/>
    </row>
    <row r="112" spans="11:14" x14ac:dyDescent="0.2">
      <c r="K112"/>
      <c r="M112"/>
      <c r="N112"/>
    </row>
    <row r="113" spans="11:14" x14ac:dyDescent="0.2">
      <c r="K113"/>
      <c r="M113"/>
      <c r="N113"/>
    </row>
    <row r="114" spans="11:14" x14ac:dyDescent="0.2">
      <c r="K114"/>
      <c r="M114"/>
      <c r="N114"/>
    </row>
    <row r="115" spans="11:14" x14ac:dyDescent="0.2">
      <c r="K115"/>
      <c r="M115"/>
      <c r="N115"/>
    </row>
    <row r="116" spans="11:14" x14ac:dyDescent="0.2">
      <c r="K116"/>
      <c r="M116"/>
      <c r="N116"/>
    </row>
    <row r="117" spans="11:14" x14ac:dyDescent="0.2">
      <c r="K117"/>
      <c r="M117"/>
      <c r="N117"/>
    </row>
    <row r="118" spans="11:14" x14ac:dyDescent="0.2">
      <c r="K118"/>
      <c r="M118"/>
      <c r="N118"/>
    </row>
    <row r="119" spans="11:14" x14ac:dyDescent="0.2">
      <c r="K119"/>
      <c r="M119"/>
      <c r="N119"/>
    </row>
    <row r="120" spans="11:14" x14ac:dyDescent="0.2">
      <c r="K120"/>
      <c r="M120"/>
      <c r="N120"/>
    </row>
    <row r="121" spans="11:14" x14ac:dyDescent="0.2">
      <c r="K121"/>
      <c r="M121"/>
      <c r="N121"/>
    </row>
    <row r="122" spans="11:14" x14ac:dyDescent="0.2">
      <c r="K122"/>
      <c r="M122"/>
      <c r="N122"/>
    </row>
    <row r="123" spans="11:14" x14ac:dyDescent="0.2">
      <c r="K123"/>
      <c r="M123"/>
      <c r="N123"/>
    </row>
    <row r="124" spans="11:14" x14ac:dyDescent="0.2">
      <c r="K124"/>
      <c r="M124"/>
      <c r="N124"/>
    </row>
    <row r="125" spans="11:14" x14ac:dyDescent="0.2">
      <c r="K125"/>
      <c r="M125"/>
      <c r="N125"/>
    </row>
    <row r="126" spans="11:14" x14ac:dyDescent="0.2">
      <c r="K126"/>
      <c r="M126"/>
      <c r="N126"/>
    </row>
    <row r="127" spans="11:14" x14ac:dyDescent="0.2">
      <c r="K127"/>
      <c r="M127"/>
      <c r="N127"/>
    </row>
    <row r="128" spans="11:14" x14ac:dyDescent="0.2">
      <c r="K128"/>
      <c r="M128"/>
      <c r="N128"/>
    </row>
    <row r="129" spans="11:14" x14ac:dyDescent="0.2">
      <c r="K129"/>
      <c r="M129"/>
      <c r="N129"/>
    </row>
    <row r="130" spans="11:14" x14ac:dyDescent="0.2">
      <c r="K130"/>
      <c r="M130"/>
      <c r="N130"/>
    </row>
    <row r="131" spans="11:14" x14ac:dyDescent="0.2">
      <c r="K131"/>
      <c r="M131"/>
      <c r="N131"/>
    </row>
    <row r="132" spans="11:14" x14ac:dyDescent="0.2">
      <c r="K132"/>
      <c r="M132"/>
      <c r="N132"/>
    </row>
    <row r="133" spans="11:14" x14ac:dyDescent="0.2">
      <c r="K133"/>
      <c r="M133"/>
      <c r="N133"/>
    </row>
    <row r="134" spans="11:14" x14ac:dyDescent="0.2">
      <c r="K134"/>
      <c r="M134"/>
      <c r="N134"/>
    </row>
  </sheetData>
  <sortState xmlns:xlrd2="http://schemas.microsoft.com/office/spreadsheetml/2017/richdata2" ref="B3:I32">
    <sortCondition descending="1" ref="I3:I32"/>
  </sortState>
  <phoneticPr fontId="5" type="noConversion"/>
  <hyperlinks>
    <hyperlink ref="O1" r:id="rId1" xr:uid="{0D5893D2-1645-4BB9-A1FD-36CE038F5095}"/>
  </hyperlinks>
  <pageMargins left="0.7" right="0.7" top="0.75" bottom="0.75" header="0.3" footer="0.3"/>
  <ignoredErrors>
    <ignoredError sqref="J4:L4 J3 L3 J6:L6 J5 L5 J27:L28 J22:J26 L22:L26 J16:L21 J7 L7 J8:J10 L8:L10 J30:L32 J29 L29 J11 L11 J12:J15 L12:L15"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0C967-FD35-420E-94E2-7D3ACB997882}">
  <dimension ref="A1:T157"/>
  <sheetViews>
    <sheetView workbookViewId="0"/>
  </sheetViews>
  <sheetFormatPr baseColWidth="10" defaultRowHeight="12.75" x14ac:dyDescent="0.2"/>
  <cols>
    <col min="1" max="1" width="5.5703125" style="39" customWidth="1"/>
    <col min="2" max="2" width="10.5703125" style="39" customWidth="1"/>
    <col min="3" max="3" width="20.7109375" customWidth="1"/>
    <col min="4" max="4" width="38" style="26" customWidth="1"/>
    <col min="5" max="5" width="0.85546875" customWidth="1"/>
    <col min="6" max="6" width="7.42578125" style="24" customWidth="1"/>
    <col min="7" max="7" width="6.7109375" customWidth="1"/>
    <col min="8" max="8" width="8.140625" style="1" customWidth="1"/>
    <col min="9" max="9" width="10.85546875" style="23" customWidth="1"/>
    <col min="10" max="10" width="9.42578125" customWidth="1"/>
    <col min="11" max="11" width="7.5703125" style="45" customWidth="1"/>
    <col min="12" max="12" width="1.7109375" customWidth="1"/>
    <col min="13" max="13" width="5.85546875" style="45" bestFit="1" customWidth="1"/>
    <col min="14" max="14" width="9.85546875" style="45" customWidth="1"/>
    <col min="15" max="15" width="18.7109375" style="142" customWidth="1"/>
    <col min="16" max="16" width="42" style="128" customWidth="1"/>
    <col min="17" max="17" width="5.140625" style="45" bestFit="1" customWidth="1"/>
    <col min="18" max="18" width="7.140625" style="45" customWidth="1"/>
    <col min="19" max="20" width="7.140625" style="175" customWidth="1"/>
  </cols>
  <sheetData>
    <row r="1" spans="1:20" ht="18" customHeight="1" x14ac:dyDescent="0.2">
      <c r="A1" s="1"/>
      <c r="B1" s="81" t="s">
        <v>1096</v>
      </c>
      <c r="C1" s="17"/>
      <c r="D1" s="67"/>
      <c r="E1" s="17"/>
      <c r="K1" s="24"/>
      <c r="M1" s="184"/>
      <c r="N1" s="309" t="s">
        <v>1</v>
      </c>
      <c r="Q1" s="120"/>
      <c r="R1" s="120"/>
    </row>
    <row r="2" spans="1:20" s="17" customFormat="1" ht="25.5" x14ac:dyDescent="0.2">
      <c r="A2" s="18" t="s">
        <v>11</v>
      </c>
      <c r="B2" s="18" t="s">
        <v>12</v>
      </c>
      <c r="C2" s="18" t="s">
        <v>13</v>
      </c>
      <c r="D2" s="18" t="s">
        <v>14</v>
      </c>
      <c r="F2" s="18" t="s">
        <v>18</v>
      </c>
      <c r="G2" s="18" t="s">
        <v>15</v>
      </c>
      <c r="H2" s="18" t="s">
        <v>19</v>
      </c>
      <c r="I2" s="18" t="s">
        <v>124</v>
      </c>
      <c r="K2" s="88" t="s">
        <v>123</v>
      </c>
      <c r="M2" s="88" t="s">
        <v>24</v>
      </c>
      <c r="N2" s="88" t="s">
        <v>991</v>
      </c>
      <c r="O2" s="37" t="s">
        <v>992</v>
      </c>
      <c r="P2" s="88" t="s">
        <v>993</v>
      </c>
      <c r="Q2" s="88" t="s">
        <v>295</v>
      </c>
      <c r="R2" s="88" t="s">
        <v>994</v>
      </c>
      <c r="S2" s="88" t="s">
        <v>995</v>
      </c>
      <c r="T2" s="88" t="s">
        <v>996</v>
      </c>
    </row>
    <row r="3" spans="1:20" x14ac:dyDescent="0.2">
      <c r="A3" s="18">
        <v>1</v>
      </c>
      <c r="B3" s="54" t="s">
        <v>161</v>
      </c>
      <c r="C3" s="66" t="s">
        <v>162</v>
      </c>
      <c r="D3" s="52" t="s">
        <v>997</v>
      </c>
      <c r="F3" s="20">
        <v>11</v>
      </c>
      <c r="G3" s="183" t="s">
        <v>138</v>
      </c>
      <c r="H3" s="51" t="s">
        <v>74</v>
      </c>
      <c r="I3" s="129">
        <f t="shared" ref="I3:I47" si="0">IF(OR(H3="DSQ",H3="RAF",H3="DNC",H3="DPG"),0,IF(OR(H3="DNS",H3="DNF"),100*(($F3-$F3+1)/$F3)+50*(LOG($F3/$F3)),100*(($F3-H3+1)/$F3)+50*(LOG($F3/H3))))</f>
        <v>152.06963425791125</v>
      </c>
      <c r="K3" s="176" t="s">
        <v>138</v>
      </c>
      <c r="M3" s="177" t="s">
        <v>74</v>
      </c>
      <c r="N3" s="177" t="s">
        <v>161</v>
      </c>
      <c r="O3" s="178" t="s">
        <v>162</v>
      </c>
      <c r="P3" s="181" t="s">
        <v>997</v>
      </c>
      <c r="Q3" s="177" t="s">
        <v>138</v>
      </c>
      <c r="R3" s="177" t="s">
        <v>998</v>
      </c>
      <c r="S3" s="308" t="s">
        <v>74</v>
      </c>
      <c r="T3" s="308"/>
    </row>
    <row r="4" spans="1:20" x14ac:dyDescent="0.2">
      <c r="A4" s="18">
        <v>2</v>
      </c>
      <c r="B4" s="54" t="s">
        <v>999</v>
      </c>
      <c r="C4" s="66" t="s">
        <v>85</v>
      </c>
      <c r="D4" s="52" t="s">
        <v>141</v>
      </c>
      <c r="F4" s="20">
        <v>11</v>
      </c>
      <c r="G4" s="183" t="s">
        <v>138</v>
      </c>
      <c r="H4" s="51" t="s">
        <v>75</v>
      </c>
      <c r="I4" s="129">
        <f t="shared" si="0"/>
        <v>127.92722538380309</v>
      </c>
      <c r="K4" s="176" t="s">
        <v>138</v>
      </c>
      <c r="M4" s="176" t="s">
        <v>75</v>
      </c>
      <c r="N4" s="179" t="s">
        <v>999</v>
      </c>
      <c r="O4" s="180" t="s">
        <v>85</v>
      </c>
      <c r="P4" s="181" t="s">
        <v>141</v>
      </c>
      <c r="Q4" s="176" t="s">
        <v>138</v>
      </c>
      <c r="R4" s="176" t="s">
        <v>1000</v>
      </c>
      <c r="S4" s="308" t="s">
        <v>75</v>
      </c>
      <c r="T4" s="308"/>
    </row>
    <row r="5" spans="1:20" x14ac:dyDescent="0.2">
      <c r="A5" s="18">
        <v>3</v>
      </c>
      <c r="B5" s="54" t="s">
        <v>95</v>
      </c>
      <c r="C5" s="66" t="s">
        <v>55</v>
      </c>
      <c r="D5" s="52" t="s">
        <v>1001</v>
      </c>
      <c r="F5" s="20">
        <v>11</v>
      </c>
      <c r="G5" s="183" t="s">
        <v>138</v>
      </c>
      <c r="H5" s="51" t="s">
        <v>76</v>
      </c>
      <c r="I5" s="129">
        <f t="shared" si="0"/>
        <v>110.03175334010996</v>
      </c>
      <c r="K5" s="176" t="s">
        <v>138</v>
      </c>
      <c r="M5" s="176" t="s">
        <v>76</v>
      </c>
      <c r="N5" s="179" t="s">
        <v>95</v>
      </c>
      <c r="O5" s="180" t="s">
        <v>55</v>
      </c>
      <c r="P5" s="181" t="s">
        <v>1001</v>
      </c>
      <c r="Q5" s="176" t="s">
        <v>138</v>
      </c>
      <c r="R5" s="176" t="s">
        <v>1002</v>
      </c>
      <c r="S5" s="308" t="s">
        <v>76</v>
      </c>
      <c r="T5" s="308"/>
    </row>
    <row r="6" spans="1:20" x14ac:dyDescent="0.2">
      <c r="A6" s="18">
        <v>4</v>
      </c>
      <c r="B6" s="54" t="s">
        <v>1003</v>
      </c>
      <c r="C6" s="66" t="s">
        <v>1004</v>
      </c>
      <c r="D6" s="52" t="s">
        <v>1005</v>
      </c>
      <c r="F6" s="20">
        <v>11</v>
      </c>
      <c r="G6" s="183" t="s">
        <v>138</v>
      </c>
      <c r="H6" s="51" t="s">
        <v>77</v>
      </c>
      <c r="I6" s="129">
        <f t="shared" si="0"/>
        <v>94.693907418785869</v>
      </c>
      <c r="K6" s="176" t="s">
        <v>138</v>
      </c>
      <c r="M6" s="176" t="s">
        <v>77</v>
      </c>
      <c r="N6" s="179" t="s">
        <v>1003</v>
      </c>
      <c r="O6" s="180" t="s">
        <v>1004</v>
      </c>
      <c r="P6" s="181" t="s">
        <v>1005</v>
      </c>
      <c r="Q6" s="176" t="s">
        <v>138</v>
      </c>
      <c r="R6" s="176" t="s">
        <v>1006</v>
      </c>
      <c r="S6" s="308" t="s">
        <v>77</v>
      </c>
      <c r="T6" s="308"/>
    </row>
    <row r="7" spans="1:20" x14ac:dyDescent="0.2">
      <c r="A7" s="18">
        <v>5</v>
      </c>
      <c r="B7" s="54" t="s">
        <v>1007</v>
      </c>
      <c r="C7" s="66" t="s">
        <v>163</v>
      </c>
      <c r="D7" s="52" t="s">
        <v>1008</v>
      </c>
      <c r="F7" s="20">
        <v>11</v>
      </c>
      <c r="G7" s="183" t="s">
        <v>138</v>
      </c>
      <c r="H7" s="51" t="s">
        <v>78</v>
      </c>
      <c r="I7" s="129">
        <f t="shared" si="0"/>
        <v>80.75749767747395</v>
      </c>
      <c r="K7" s="176" t="s">
        <v>138</v>
      </c>
      <c r="M7" s="176" t="s">
        <v>78</v>
      </c>
      <c r="N7" s="179" t="s">
        <v>1007</v>
      </c>
      <c r="O7" s="180" t="s">
        <v>163</v>
      </c>
      <c r="P7" s="181" t="s">
        <v>1008</v>
      </c>
      <c r="Q7" s="176" t="s">
        <v>138</v>
      </c>
      <c r="R7" s="176" t="s">
        <v>1009</v>
      </c>
      <c r="S7" s="308" t="s">
        <v>78</v>
      </c>
      <c r="T7" s="308"/>
    </row>
    <row r="8" spans="1:20" x14ac:dyDescent="0.2">
      <c r="A8" s="18">
        <v>6</v>
      </c>
      <c r="B8" s="54" t="s">
        <v>1010</v>
      </c>
      <c r="C8" s="53" t="s">
        <v>277</v>
      </c>
      <c r="D8" s="52" t="s">
        <v>1011</v>
      </c>
      <c r="F8" s="20">
        <v>11</v>
      </c>
      <c r="G8" s="183" t="s">
        <v>138</v>
      </c>
      <c r="H8" s="51" t="s">
        <v>79</v>
      </c>
      <c r="I8" s="129">
        <f t="shared" si="0"/>
        <v>67.707526284183615</v>
      </c>
      <c r="K8" s="176" t="s">
        <v>138</v>
      </c>
      <c r="M8" s="176" t="s">
        <v>79</v>
      </c>
      <c r="N8" s="179" t="s">
        <v>1010</v>
      </c>
      <c r="O8" s="180" t="s">
        <v>277</v>
      </c>
      <c r="P8" s="181" t="s">
        <v>1011</v>
      </c>
      <c r="Q8" s="176" t="s">
        <v>138</v>
      </c>
      <c r="R8" s="176" t="s">
        <v>1012</v>
      </c>
      <c r="S8" s="308" t="s">
        <v>79</v>
      </c>
      <c r="T8" s="308"/>
    </row>
    <row r="9" spans="1:20" x14ac:dyDescent="0.2">
      <c r="A9" s="18">
        <v>7</v>
      </c>
      <c r="B9" s="54" t="s">
        <v>1013</v>
      </c>
      <c r="C9" s="53" t="s">
        <v>279</v>
      </c>
      <c r="D9" s="52" t="s">
        <v>1014</v>
      </c>
      <c r="F9" s="20">
        <v>11</v>
      </c>
      <c r="G9" s="183" t="s">
        <v>138</v>
      </c>
      <c r="H9" s="51" t="s">
        <v>80</v>
      </c>
      <c r="I9" s="129">
        <f t="shared" si="0"/>
        <v>55.269277711743861</v>
      </c>
      <c r="K9" s="176" t="s">
        <v>138</v>
      </c>
      <c r="M9" s="176" t="s">
        <v>80</v>
      </c>
      <c r="N9" s="179" t="s">
        <v>1013</v>
      </c>
      <c r="O9" s="180" t="s">
        <v>279</v>
      </c>
      <c r="P9" s="181" t="s">
        <v>1014</v>
      </c>
      <c r="Q9" s="176" t="s">
        <v>138</v>
      </c>
      <c r="R9" s="176" t="s">
        <v>1015</v>
      </c>
      <c r="S9" s="308" t="s">
        <v>16</v>
      </c>
      <c r="T9" s="308"/>
    </row>
    <row r="10" spans="1:20" x14ac:dyDescent="0.2">
      <c r="A10" s="18">
        <v>8</v>
      </c>
      <c r="B10" s="54" t="s">
        <v>240</v>
      </c>
      <c r="C10" s="66" t="s">
        <v>241</v>
      </c>
      <c r="D10" s="52" t="s">
        <v>1017</v>
      </c>
      <c r="F10" s="20">
        <v>11</v>
      </c>
      <c r="G10" s="183" t="s">
        <v>138</v>
      </c>
      <c r="H10" s="51" t="s">
        <v>80</v>
      </c>
      <c r="I10" s="129">
        <f t="shared" si="0"/>
        <v>55.269277711743861</v>
      </c>
      <c r="K10" s="176" t="s">
        <v>138</v>
      </c>
      <c r="M10" s="176" t="s">
        <v>1016</v>
      </c>
      <c r="N10" s="179" t="s">
        <v>240</v>
      </c>
      <c r="O10" s="180" t="s">
        <v>241</v>
      </c>
      <c r="P10" s="181" t="s">
        <v>1017</v>
      </c>
      <c r="Q10" s="176" t="s">
        <v>138</v>
      </c>
      <c r="R10" s="176" t="s">
        <v>1015</v>
      </c>
      <c r="S10" s="308" t="s">
        <v>16</v>
      </c>
      <c r="T10" s="308"/>
    </row>
    <row r="11" spans="1:20" x14ac:dyDescent="0.2">
      <c r="A11" s="18">
        <v>9</v>
      </c>
      <c r="B11" s="54" t="s">
        <v>1018</v>
      </c>
      <c r="C11" s="53" t="s">
        <v>337</v>
      </c>
      <c r="D11" s="52" t="s">
        <v>1019</v>
      </c>
      <c r="F11" s="20">
        <v>11</v>
      </c>
      <c r="G11" s="183" t="s">
        <v>138</v>
      </c>
      <c r="H11" s="51" t="s">
        <v>80</v>
      </c>
      <c r="I11" s="129">
        <f t="shared" si="0"/>
        <v>55.269277711743861</v>
      </c>
      <c r="K11" s="176" t="s">
        <v>138</v>
      </c>
      <c r="M11" s="176" t="s">
        <v>1016</v>
      </c>
      <c r="N11" s="179" t="s">
        <v>1018</v>
      </c>
      <c r="O11" s="180" t="s">
        <v>337</v>
      </c>
      <c r="P11" s="182" t="s">
        <v>1019</v>
      </c>
      <c r="Q11" s="176" t="s">
        <v>138</v>
      </c>
      <c r="R11" s="176" t="s">
        <v>1015</v>
      </c>
      <c r="S11" s="308" t="s">
        <v>16</v>
      </c>
      <c r="T11" s="308"/>
    </row>
    <row r="12" spans="1:20" x14ac:dyDescent="0.2">
      <c r="A12" s="18">
        <v>10</v>
      </c>
      <c r="B12" s="54" t="s">
        <v>1020</v>
      </c>
      <c r="C12" s="44" t="s">
        <v>1021</v>
      </c>
      <c r="D12" s="52" t="s">
        <v>1022</v>
      </c>
      <c r="F12" s="20">
        <v>11</v>
      </c>
      <c r="G12" s="183" t="s">
        <v>138</v>
      </c>
      <c r="H12" s="51" t="s">
        <v>80</v>
      </c>
      <c r="I12" s="129">
        <f t="shared" si="0"/>
        <v>55.269277711743861</v>
      </c>
      <c r="K12" s="176" t="s">
        <v>138</v>
      </c>
      <c r="M12" s="176" t="s">
        <v>1016</v>
      </c>
      <c r="N12" s="179" t="s">
        <v>1020</v>
      </c>
      <c r="O12" s="180" t="s">
        <v>1021</v>
      </c>
      <c r="P12" s="181" t="s">
        <v>1022</v>
      </c>
      <c r="Q12" s="176" t="s">
        <v>138</v>
      </c>
      <c r="R12" s="176" t="s">
        <v>1015</v>
      </c>
      <c r="S12" s="308" t="s">
        <v>16</v>
      </c>
      <c r="T12" s="308"/>
    </row>
    <row r="13" spans="1:20" x14ac:dyDescent="0.2">
      <c r="A13" s="18">
        <v>11</v>
      </c>
      <c r="B13" s="54" t="s">
        <v>1023</v>
      </c>
      <c r="C13" s="66" t="s">
        <v>1024</v>
      </c>
      <c r="D13" s="52" t="s">
        <v>1025</v>
      </c>
      <c r="F13" s="20">
        <v>11</v>
      </c>
      <c r="G13" s="183" t="s">
        <v>138</v>
      </c>
      <c r="H13" s="51" t="s">
        <v>80</v>
      </c>
      <c r="I13" s="129">
        <f t="shared" si="0"/>
        <v>55.269277711743861</v>
      </c>
      <c r="K13" s="176" t="s">
        <v>138</v>
      </c>
      <c r="M13" s="176" t="s">
        <v>1016</v>
      </c>
      <c r="N13" s="179" t="s">
        <v>1023</v>
      </c>
      <c r="O13" s="180" t="s">
        <v>1024</v>
      </c>
      <c r="P13" s="181" t="s">
        <v>1025</v>
      </c>
      <c r="Q13" s="176" t="s">
        <v>138</v>
      </c>
      <c r="R13" s="176" t="s">
        <v>1015</v>
      </c>
      <c r="S13" s="308" t="s">
        <v>16</v>
      </c>
      <c r="T13" s="308"/>
    </row>
    <row r="14" spans="1:20" x14ac:dyDescent="0.2">
      <c r="A14" s="18">
        <v>12</v>
      </c>
      <c r="B14" s="54" t="s">
        <v>274</v>
      </c>
      <c r="C14" s="66" t="s">
        <v>1026</v>
      </c>
      <c r="D14" s="52" t="s">
        <v>1027</v>
      </c>
      <c r="F14" s="20">
        <v>7</v>
      </c>
      <c r="G14" s="183" t="s">
        <v>460</v>
      </c>
      <c r="H14" s="51" t="s">
        <v>74</v>
      </c>
      <c r="I14" s="129">
        <f t="shared" si="0"/>
        <v>142.25490200071283</v>
      </c>
      <c r="K14" s="310" t="s">
        <v>460</v>
      </c>
      <c r="L14" s="309"/>
      <c r="M14" s="310" t="s">
        <v>74</v>
      </c>
      <c r="N14" s="311" t="s">
        <v>274</v>
      </c>
      <c r="O14" s="312" t="s">
        <v>1026</v>
      </c>
      <c r="P14" s="313" t="s">
        <v>1027</v>
      </c>
      <c r="Q14" s="310" t="s">
        <v>460</v>
      </c>
      <c r="R14" s="310" t="s">
        <v>998</v>
      </c>
      <c r="S14" s="314" t="s">
        <v>74</v>
      </c>
      <c r="T14" s="314"/>
    </row>
    <row r="15" spans="1:20" x14ac:dyDescent="0.2">
      <c r="A15" s="18">
        <v>13</v>
      </c>
      <c r="B15" s="54" t="s">
        <v>1028</v>
      </c>
      <c r="C15" s="44" t="s">
        <v>1029</v>
      </c>
      <c r="D15" s="52" t="s">
        <v>1030</v>
      </c>
      <c r="F15" s="20">
        <v>7</v>
      </c>
      <c r="G15" s="183" t="s">
        <v>460</v>
      </c>
      <c r="H15" s="51" t="s">
        <v>75</v>
      </c>
      <c r="I15" s="129">
        <f t="shared" si="0"/>
        <v>112.91768793179949</v>
      </c>
      <c r="K15" s="310" t="s">
        <v>460</v>
      </c>
      <c r="L15" s="309"/>
      <c r="M15" s="310" t="s">
        <v>75</v>
      </c>
      <c r="N15" s="311" t="s">
        <v>1028</v>
      </c>
      <c r="O15" s="312" t="s">
        <v>1029</v>
      </c>
      <c r="P15" s="313" t="s">
        <v>1030</v>
      </c>
      <c r="Q15" s="310" t="s">
        <v>460</v>
      </c>
      <c r="R15" s="310" t="s">
        <v>1000</v>
      </c>
      <c r="S15" s="314" t="s">
        <v>75</v>
      </c>
      <c r="T15" s="314"/>
    </row>
    <row r="16" spans="1:20" x14ac:dyDescent="0.2">
      <c r="A16" s="18">
        <v>14</v>
      </c>
      <c r="B16" s="54" t="s">
        <v>1031</v>
      </c>
      <c r="C16" s="66" t="s">
        <v>1032</v>
      </c>
      <c r="D16" s="52" t="s">
        <v>1033</v>
      </c>
      <c r="F16" s="20">
        <v>7</v>
      </c>
      <c r="G16" s="183" t="s">
        <v>460</v>
      </c>
      <c r="H16" s="51" t="s">
        <v>76</v>
      </c>
      <c r="I16" s="129">
        <f t="shared" si="0"/>
        <v>89.827410693301147</v>
      </c>
      <c r="K16" s="310" t="s">
        <v>460</v>
      </c>
      <c r="L16" s="309"/>
      <c r="M16" s="310" t="s">
        <v>76</v>
      </c>
      <c r="N16" s="311" t="s">
        <v>1031</v>
      </c>
      <c r="O16" s="312" t="s">
        <v>1032</v>
      </c>
      <c r="P16" s="313" t="s">
        <v>1033</v>
      </c>
      <c r="Q16" s="310" t="s">
        <v>460</v>
      </c>
      <c r="R16" s="310" t="s">
        <v>1002</v>
      </c>
      <c r="S16" s="314" t="s">
        <v>76</v>
      </c>
      <c r="T16" s="314"/>
    </row>
    <row r="17" spans="1:20" x14ac:dyDescent="0.2">
      <c r="A17" s="18">
        <v>15</v>
      </c>
      <c r="B17" s="54" t="s">
        <v>273</v>
      </c>
      <c r="C17" s="53" t="s">
        <v>195</v>
      </c>
      <c r="D17" s="52" t="s">
        <v>966</v>
      </c>
      <c r="F17" s="20">
        <v>7</v>
      </c>
      <c r="G17" s="183" t="s">
        <v>460</v>
      </c>
      <c r="H17" s="51" t="s">
        <v>77</v>
      </c>
      <c r="I17" s="129">
        <f t="shared" si="0"/>
        <v>69.29475957717186</v>
      </c>
      <c r="K17" s="310" t="s">
        <v>460</v>
      </c>
      <c r="L17" s="309"/>
      <c r="M17" s="310" t="s">
        <v>77</v>
      </c>
      <c r="N17" s="311" t="s">
        <v>273</v>
      </c>
      <c r="O17" s="312" t="s">
        <v>195</v>
      </c>
      <c r="P17" s="313" t="s">
        <v>966</v>
      </c>
      <c r="Q17" s="310" t="s">
        <v>460</v>
      </c>
      <c r="R17" s="310" t="s">
        <v>1006</v>
      </c>
      <c r="S17" s="314" t="s">
        <v>77</v>
      </c>
      <c r="T17" s="314"/>
    </row>
    <row r="18" spans="1:20" x14ac:dyDescent="0.2">
      <c r="A18" s="18">
        <v>16</v>
      </c>
      <c r="B18" s="54" t="s">
        <v>1034</v>
      </c>
      <c r="C18" s="66" t="s">
        <v>954</v>
      </c>
      <c r="D18" s="52" t="s">
        <v>1035</v>
      </c>
      <c r="F18" s="20">
        <v>7</v>
      </c>
      <c r="G18" s="183" t="s">
        <v>460</v>
      </c>
      <c r="H18" s="51" t="s">
        <v>78</v>
      </c>
      <c r="I18" s="129">
        <f t="shared" si="0"/>
        <v>50.163544641054756</v>
      </c>
      <c r="K18" s="310" t="s">
        <v>460</v>
      </c>
      <c r="L18" s="309"/>
      <c r="M18" s="310" t="s">
        <v>78</v>
      </c>
      <c r="N18" s="311" t="s">
        <v>1034</v>
      </c>
      <c r="O18" s="312" t="s">
        <v>954</v>
      </c>
      <c r="P18" s="313" t="s">
        <v>1035</v>
      </c>
      <c r="Q18" s="310" t="s">
        <v>460</v>
      </c>
      <c r="R18" s="310" t="s">
        <v>1009</v>
      </c>
      <c r="S18" s="314" t="s">
        <v>78</v>
      </c>
      <c r="T18" s="314"/>
    </row>
    <row r="19" spans="1:20" x14ac:dyDescent="0.2">
      <c r="A19" s="18">
        <v>17</v>
      </c>
      <c r="B19" s="54" t="s">
        <v>1036</v>
      </c>
      <c r="C19" s="66" t="s">
        <v>1037</v>
      </c>
      <c r="D19" s="52" t="s">
        <v>1038</v>
      </c>
      <c r="F19" s="20">
        <v>7</v>
      </c>
      <c r="G19" s="183" t="s">
        <v>460</v>
      </c>
      <c r="H19" s="51" t="s">
        <v>79</v>
      </c>
      <c r="I19" s="129">
        <f t="shared" si="0"/>
        <v>31.91876805295923</v>
      </c>
      <c r="K19" s="310" t="s">
        <v>460</v>
      </c>
      <c r="L19" s="309"/>
      <c r="M19" s="310" t="s">
        <v>79</v>
      </c>
      <c r="N19" s="311" t="s">
        <v>1036</v>
      </c>
      <c r="O19" s="312" t="s">
        <v>1037</v>
      </c>
      <c r="P19" s="313" t="s">
        <v>1038</v>
      </c>
      <c r="Q19" s="310" t="s">
        <v>460</v>
      </c>
      <c r="R19" s="310" t="s">
        <v>1039</v>
      </c>
      <c r="S19" s="314" t="s">
        <v>16</v>
      </c>
      <c r="T19" s="314"/>
    </row>
    <row r="20" spans="1:20" x14ac:dyDescent="0.2">
      <c r="A20" s="18">
        <v>18</v>
      </c>
      <c r="B20" s="54" t="s">
        <v>1041</v>
      </c>
      <c r="C20" s="44" t="s">
        <v>1042</v>
      </c>
      <c r="D20" s="52" t="s">
        <v>1043</v>
      </c>
      <c r="F20" s="20">
        <v>7</v>
      </c>
      <c r="G20" s="183" t="s">
        <v>460</v>
      </c>
      <c r="H20" s="51">
        <v>6</v>
      </c>
      <c r="I20" s="129">
        <f t="shared" si="0"/>
        <v>31.91876805295923</v>
      </c>
      <c r="K20" s="310" t="s">
        <v>460</v>
      </c>
      <c r="L20" s="309"/>
      <c r="M20" s="310" t="s">
        <v>1040</v>
      </c>
      <c r="N20" s="311" t="s">
        <v>1041</v>
      </c>
      <c r="O20" s="312" t="s">
        <v>1042</v>
      </c>
      <c r="P20" s="313" t="s">
        <v>1043</v>
      </c>
      <c r="Q20" s="310" t="s">
        <v>460</v>
      </c>
      <c r="R20" s="310" t="s">
        <v>1039</v>
      </c>
      <c r="S20" s="314" t="s">
        <v>16</v>
      </c>
      <c r="T20" s="314"/>
    </row>
    <row r="21" spans="1:20" x14ac:dyDescent="0.2">
      <c r="A21" s="18">
        <v>19</v>
      </c>
      <c r="B21" s="54" t="s">
        <v>59</v>
      </c>
      <c r="C21" s="53" t="s">
        <v>35</v>
      </c>
      <c r="D21" s="52" t="s">
        <v>1044</v>
      </c>
      <c r="F21" s="20">
        <v>12</v>
      </c>
      <c r="G21" s="183" t="s">
        <v>21</v>
      </c>
      <c r="H21" s="51" t="s">
        <v>74</v>
      </c>
      <c r="I21" s="129">
        <f t="shared" si="0"/>
        <v>153.95906230238126</v>
      </c>
      <c r="K21" s="176" t="s">
        <v>21</v>
      </c>
      <c r="M21" s="176" t="s">
        <v>74</v>
      </c>
      <c r="N21" s="179" t="s">
        <v>59</v>
      </c>
      <c r="O21" s="180" t="s">
        <v>35</v>
      </c>
      <c r="P21" s="181" t="s">
        <v>1044</v>
      </c>
      <c r="Q21" s="176" t="s">
        <v>21</v>
      </c>
      <c r="R21" s="176" t="s">
        <v>1002</v>
      </c>
      <c r="S21" s="308" t="s">
        <v>75</v>
      </c>
      <c r="T21" s="308" t="s">
        <v>74</v>
      </c>
    </row>
    <row r="22" spans="1:20" x14ac:dyDescent="0.2">
      <c r="A22" s="18">
        <v>20</v>
      </c>
      <c r="B22" s="54" t="s">
        <v>60</v>
      </c>
      <c r="C22" s="66" t="s">
        <v>46</v>
      </c>
      <c r="D22" s="52" t="s">
        <v>1045</v>
      </c>
      <c r="F22" s="20">
        <v>12</v>
      </c>
      <c r="G22" s="183" t="s">
        <v>21</v>
      </c>
      <c r="H22" s="51" t="s">
        <v>75</v>
      </c>
      <c r="I22" s="129">
        <f t="shared" si="0"/>
        <v>130.57422918584882</v>
      </c>
      <c r="K22" s="176" t="s">
        <v>21</v>
      </c>
      <c r="M22" s="176" t="s">
        <v>75</v>
      </c>
      <c r="N22" s="179" t="s">
        <v>60</v>
      </c>
      <c r="O22" s="180" t="s">
        <v>46</v>
      </c>
      <c r="P22" s="181" t="s">
        <v>1045</v>
      </c>
      <c r="Q22" s="176" t="s">
        <v>21</v>
      </c>
      <c r="R22" s="176" t="s">
        <v>1002</v>
      </c>
      <c r="S22" s="308" t="s">
        <v>74</v>
      </c>
      <c r="T22" s="308" t="s">
        <v>75</v>
      </c>
    </row>
    <row r="23" spans="1:20" x14ac:dyDescent="0.2">
      <c r="A23" s="18">
        <v>21</v>
      </c>
      <c r="B23" s="54">
        <v>557</v>
      </c>
      <c r="C23" s="53" t="s">
        <v>117</v>
      </c>
      <c r="D23" s="52" t="s">
        <v>1046</v>
      </c>
      <c r="F23" s="20">
        <v>12</v>
      </c>
      <c r="G23" s="183" t="s">
        <v>21</v>
      </c>
      <c r="H23" s="51" t="s">
        <v>76</v>
      </c>
      <c r="I23" s="129">
        <f t="shared" si="0"/>
        <v>113.43633289973147</v>
      </c>
      <c r="K23" s="176" t="s">
        <v>21</v>
      </c>
      <c r="M23" s="176" t="s">
        <v>76</v>
      </c>
      <c r="N23" s="179">
        <v>557</v>
      </c>
      <c r="O23" s="180" t="s">
        <v>117</v>
      </c>
      <c r="P23" s="181" t="s">
        <v>1046</v>
      </c>
      <c r="Q23" s="176" t="s">
        <v>21</v>
      </c>
      <c r="R23" s="176" t="s">
        <v>1039</v>
      </c>
      <c r="S23" s="308" t="s">
        <v>78</v>
      </c>
      <c r="T23" s="308" t="s">
        <v>76</v>
      </c>
    </row>
    <row r="24" spans="1:20" x14ac:dyDescent="0.2">
      <c r="A24" s="18">
        <v>22</v>
      </c>
      <c r="B24" s="54" t="s">
        <v>399</v>
      </c>
      <c r="C24" s="53" t="s">
        <v>400</v>
      </c>
      <c r="D24" s="52" t="s">
        <v>1047</v>
      </c>
      <c r="F24" s="20">
        <v>12</v>
      </c>
      <c r="G24" s="183" t="s">
        <v>21</v>
      </c>
      <c r="H24" s="51" t="s">
        <v>77</v>
      </c>
      <c r="I24" s="129">
        <f t="shared" si="0"/>
        <v>98.85606273598313</v>
      </c>
      <c r="K24" s="176" t="s">
        <v>21</v>
      </c>
      <c r="M24" s="176" t="s">
        <v>77</v>
      </c>
      <c r="N24" s="179" t="s">
        <v>399</v>
      </c>
      <c r="O24" s="180" t="s">
        <v>400</v>
      </c>
      <c r="P24" s="181" t="s">
        <v>1047</v>
      </c>
      <c r="Q24" s="176" t="s">
        <v>21</v>
      </c>
      <c r="R24" s="176" t="s">
        <v>1039</v>
      </c>
      <c r="S24" s="308" t="s">
        <v>76</v>
      </c>
      <c r="T24" s="308" t="s">
        <v>78</v>
      </c>
    </row>
    <row r="25" spans="1:20" x14ac:dyDescent="0.2">
      <c r="A25" s="18">
        <v>23</v>
      </c>
      <c r="B25" s="54" t="s">
        <v>280</v>
      </c>
      <c r="C25" s="66" t="s">
        <v>238</v>
      </c>
      <c r="D25" s="52" t="s">
        <v>1048</v>
      </c>
      <c r="F25" s="20">
        <v>12</v>
      </c>
      <c r="G25" s="183" t="s">
        <v>21</v>
      </c>
      <c r="H25" s="51" t="s">
        <v>78</v>
      </c>
      <c r="I25" s="129">
        <f t="shared" si="0"/>
        <v>85.677228752246961</v>
      </c>
      <c r="K25" s="176" t="s">
        <v>21</v>
      </c>
      <c r="M25" s="176" t="s">
        <v>78</v>
      </c>
      <c r="N25" s="179" t="s">
        <v>280</v>
      </c>
      <c r="O25" s="180" t="s">
        <v>238</v>
      </c>
      <c r="P25" s="181" t="s">
        <v>1048</v>
      </c>
      <c r="Q25" s="176" t="s">
        <v>21</v>
      </c>
      <c r="R25" s="176" t="s">
        <v>1049</v>
      </c>
      <c r="S25" s="308" t="s">
        <v>79</v>
      </c>
      <c r="T25" s="308" t="s">
        <v>77</v>
      </c>
    </row>
    <row r="26" spans="1:20" x14ac:dyDescent="0.2">
      <c r="A26" s="18">
        <v>24</v>
      </c>
      <c r="B26" s="54" t="s">
        <v>66</v>
      </c>
      <c r="C26" s="66" t="s">
        <v>67</v>
      </c>
      <c r="D26" s="52" t="s">
        <v>1050</v>
      </c>
      <c r="F26" s="20">
        <v>12</v>
      </c>
      <c r="G26" s="183" t="s">
        <v>21</v>
      </c>
      <c r="H26" s="51" t="s">
        <v>79</v>
      </c>
      <c r="I26" s="129">
        <f t="shared" si="0"/>
        <v>73.384833116532391</v>
      </c>
      <c r="K26" s="176" t="s">
        <v>21</v>
      </c>
      <c r="M26" s="176" t="s">
        <v>79</v>
      </c>
      <c r="N26" s="179" t="s">
        <v>66</v>
      </c>
      <c r="O26" s="180" t="s">
        <v>67</v>
      </c>
      <c r="P26" s="181" t="s">
        <v>1050</v>
      </c>
      <c r="Q26" s="176" t="s">
        <v>21</v>
      </c>
      <c r="R26" s="176" t="s">
        <v>1049</v>
      </c>
      <c r="S26" s="308" t="s">
        <v>77</v>
      </c>
      <c r="T26" s="308" t="s">
        <v>79</v>
      </c>
    </row>
    <row r="27" spans="1:20" x14ac:dyDescent="0.2">
      <c r="A27" s="18">
        <v>25</v>
      </c>
      <c r="B27" s="54" t="s">
        <v>1051</v>
      </c>
      <c r="C27" s="53" t="s">
        <v>1052</v>
      </c>
      <c r="D27" s="52" t="s">
        <v>1053</v>
      </c>
      <c r="F27" s="20">
        <v>12</v>
      </c>
      <c r="G27" s="183" t="s">
        <v>21</v>
      </c>
      <c r="H27" s="51" t="s">
        <v>80</v>
      </c>
      <c r="I27" s="129">
        <f t="shared" si="0"/>
        <v>61.704160301668395</v>
      </c>
      <c r="K27" s="176" t="s">
        <v>21</v>
      </c>
      <c r="M27" s="176" t="s">
        <v>80</v>
      </c>
      <c r="N27" s="179" t="s">
        <v>1051</v>
      </c>
      <c r="O27" s="180" t="s">
        <v>1052</v>
      </c>
      <c r="P27" s="181" t="s">
        <v>1053</v>
      </c>
      <c r="Q27" s="176" t="s">
        <v>21</v>
      </c>
      <c r="R27" s="176" t="s">
        <v>1054</v>
      </c>
      <c r="S27" s="308" t="s">
        <v>80</v>
      </c>
      <c r="T27" s="308" t="s">
        <v>80</v>
      </c>
    </row>
    <row r="28" spans="1:20" x14ac:dyDescent="0.2">
      <c r="A28" s="18">
        <v>26</v>
      </c>
      <c r="B28" s="54">
        <v>49</v>
      </c>
      <c r="C28" s="66" t="s">
        <v>70</v>
      </c>
      <c r="D28" s="52" t="s">
        <v>1055</v>
      </c>
      <c r="F28" s="20">
        <v>12</v>
      </c>
      <c r="G28" s="183" t="s">
        <v>21</v>
      </c>
      <c r="H28" s="51" t="s">
        <v>87</v>
      </c>
      <c r="I28" s="129">
        <f t="shared" si="0"/>
        <v>50.471229619450732</v>
      </c>
      <c r="K28" s="176" t="s">
        <v>21</v>
      </c>
      <c r="M28" s="176" t="s">
        <v>87</v>
      </c>
      <c r="N28" s="179">
        <v>49</v>
      </c>
      <c r="O28" s="180" t="s">
        <v>70</v>
      </c>
      <c r="P28" s="181" t="s">
        <v>1055</v>
      </c>
      <c r="Q28" s="176" t="s">
        <v>21</v>
      </c>
      <c r="R28" s="176" t="s">
        <v>1056</v>
      </c>
      <c r="S28" s="308" t="s">
        <v>87</v>
      </c>
      <c r="T28" s="308" t="s">
        <v>87</v>
      </c>
    </row>
    <row r="29" spans="1:20" x14ac:dyDescent="0.2">
      <c r="A29" s="18">
        <v>27</v>
      </c>
      <c r="B29" s="54" t="s">
        <v>1057</v>
      </c>
      <c r="C29" s="53" t="s">
        <v>1058</v>
      </c>
      <c r="D29" s="52" t="s">
        <v>1059</v>
      </c>
      <c r="F29" s="20">
        <v>12</v>
      </c>
      <c r="G29" s="183" t="s">
        <v>21</v>
      </c>
      <c r="H29" s="51" t="s">
        <v>88</v>
      </c>
      <c r="I29" s="129">
        <f t="shared" si="0"/>
        <v>39.580270163748324</v>
      </c>
      <c r="K29" s="176" t="s">
        <v>21</v>
      </c>
      <c r="M29" s="176" t="s">
        <v>88</v>
      </c>
      <c r="N29" s="179" t="s">
        <v>1057</v>
      </c>
      <c r="O29" s="180" t="s">
        <v>1058</v>
      </c>
      <c r="P29" s="181" t="s">
        <v>1059</v>
      </c>
      <c r="Q29" s="176" t="s">
        <v>21</v>
      </c>
      <c r="R29" s="176" t="s">
        <v>1060</v>
      </c>
      <c r="S29" s="308" t="s">
        <v>16</v>
      </c>
      <c r="T29" s="308" t="s">
        <v>88</v>
      </c>
    </row>
    <row r="30" spans="1:20" x14ac:dyDescent="0.2">
      <c r="A30" s="18">
        <v>28</v>
      </c>
      <c r="B30" s="54">
        <v>9</v>
      </c>
      <c r="C30" s="53" t="s">
        <v>282</v>
      </c>
      <c r="D30" s="52" t="s">
        <v>1061</v>
      </c>
      <c r="F30" s="20">
        <v>12</v>
      </c>
      <c r="G30" s="183" t="s">
        <v>21</v>
      </c>
      <c r="H30" s="51" t="s">
        <v>73</v>
      </c>
      <c r="I30" s="129">
        <f t="shared" si="0"/>
        <v>28.959062302381241</v>
      </c>
      <c r="K30" s="176" t="s">
        <v>21</v>
      </c>
      <c r="M30" s="176" t="s">
        <v>73</v>
      </c>
      <c r="N30" s="179">
        <v>9</v>
      </c>
      <c r="O30" s="180" t="s">
        <v>282</v>
      </c>
      <c r="P30" s="181" t="s">
        <v>1061</v>
      </c>
      <c r="Q30" s="176" t="s">
        <v>21</v>
      </c>
      <c r="R30" s="176" t="s">
        <v>1062</v>
      </c>
      <c r="S30" s="308" t="s">
        <v>16</v>
      </c>
      <c r="T30" s="308" t="s">
        <v>73</v>
      </c>
    </row>
    <row r="31" spans="1:20" x14ac:dyDescent="0.2">
      <c r="A31" s="18">
        <v>29</v>
      </c>
      <c r="B31" s="54" t="s">
        <v>1064</v>
      </c>
      <c r="C31" s="66" t="s">
        <v>1065</v>
      </c>
      <c r="D31" s="52" t="s">
        <v>1066</v>
      </c>
      <c r="F31" s="20">
        <v>12</v>
      </c>
      <c r="G31" s="183" t="s">
        <v>21</v>
      </c>
      <c r="H31" s="51">
        <v>11</v>
      </c>
      <c r="I31" s="129">
        <f t="shared" si="0"/>
        <v>18.556094711136652</v>
      </c>
      <c r="K31" s="176" t="s">
        <v>21</v>
      </c>
      <c r="M31" s="176" t="s">
        <v>1063</v>
      </c>
      <c r="N31" s="179" t="s">
        <v>1064</v>
      </c>
      <c r="O31" s="180" t="s">
        <v>1065</v>
      </c>
      <c r="P31" s="181" t="s">
        <v>1066</v>
      </c>
      <c r="Q31" s="176" t="s">
        <v>21</v>
      </c>
      <c r="R31" s="176" t="s">
        <v>1067</v>
      </c>
      <c r="S31" s="308" t="s">
        <v>16</v>
      </c>
      <c r="T31" s="308" t="s">
        <v>16</v>
      </c>
    </row>
    <row r="32" spans="1:20" x14ac:dyDescent="0.2">
      <c r="A32" s="18">
        <v>30</v>
      </c>
      <c r="B32" s="54" t="s">
        <v>1068</v>
      </c>
      <c r="C32" s="53" t="s">
        <v>951</v>
      </c>
      <c r="D32" s="52" t="s">
        <v>1069</v>
      </c>
      <c r="F32" s="20">
        <v>12</v>
      </c>
      <c r="G32" s="183" t="s">
        <v>21</v>
      </c>
      <c r="H32" s="51">
        <v>11</v>
      </c>
      <c r="I32" s="129">
        <f t="shared" si="0"/>
        <v>18.556094711136652</v>
      </c>
      <c r="K32" s="176" t="s">
        <v>21</v>
      </c>
      <c r="M32" s="176" t="s">
        <v>1063</v>
      </c>
      <c r="N32" s="179" t="s">
        <v>1068</v>
      </c>
      <c r="O32" s="180" t="s">
        <v>951</v>
      </c>
      <c r="P32" s="181" t="s">
        <v>1069</v>
      </c>
      <c r="Q32" s="176" t="s">
        <v>21</v>
      </c>
      <c r="R32" s="176" t="s">
        <v>1067</v>
      </c>
      <c r="S32" s="308" t="s">
        <v>16</v>
      </c>
      <c r="T32" s="308" t="s">
        <v>16</v>
      </c>
    </row>
    <row r="33" spans="1:20" x14ac:dyDescent="0.2">
      <c r="A33" s="18">
        <v>31</v>
      </c>
      <c r="B33" s="54" t="s">
        <v>62</v>
      </c>
      <c r="C33" s="66" t="s">
        <v>120</v>
      </c>
      <c r="D33" s="52" t="s">
        <v>1070</v>
      </c>
      <c r="F33" s="20">
        <v>7</v>
      </c>
      <c r="G33" s="183" t="s">
        <v>32</v>
      </c>
      <c r="H33" s="51">
        <v>1</v>
      </c>
      <c r="I33" s="129">
        <f t="shared" si="0"/>
        <v>142.25490200071283</v>
      </c>
      <c r="K33" s="310" t="s">
        <v>22</v>
      </c>
      <c r="L33" s="309"/>
      <c r="M33" s="310">
        <v>1</v>
      </c>
      <c r="N33" s="311" t="s">
        <v>62</v>
      </c>
      <c r="O33" s="312" t="s">
        <v>120</v>
      </c>
      <c r="P33" s="313" t="s">
        <v>1070</v>
      </c>
      <c r="Q33" s="310" t="s">
        <v>32</v>
      </c>
      <c r="R33" s="310" t="s">
        <v>998</v>
      </c>
      <c r="S33" s="314" t="s">
        <v>74</v>
      </c>
      <c r="T33" s="314"/>
    </row>
    <row r="34" spans="1:20" x14ac:dyDescent="0.2">
      <c r="A34" s="18">
        <v>32</v>
      </c>
      <c r="B34" s="54" t="s">
        <v>1071</v>
      </c>
      <c r="C34" s="66" t="s">
        <v>57</v>
      </c>
      <c r="D34" s="52" t="s">
        <v>1072</v>
      </c>
      <c r="F34" s="20">
        <v>7</v>
      </c>
      <c r="G34" s="183" t="s">
        <v>32</v>
      </c>
      <c r="H34" s="51">
        <v>2</v>
      </c>
      <c r="I34" s="129">
        <f t="shared" si="0"/>
        <v>112.91768793179949</v>
      </c>
      <c r="K34" s="310" t="s">
        <v>22</v>
      </c>
      <c r="L34" s="309"/>
      <c r="M34" s="310">
        <v>2</v>
      </c>
      <c r="N34" s="311" t="s">
        <v>1071</v>
      </c>
      <c r="O34" s="312" t="s">
        <v>57</v>
      </c>
      <c r="P34" s="313" t="s">
        <v>1072</v>
      </c>
      <c r="Q34" s="310" t="s">
        <v>32</v>
      </c>
      <c r="R34" s="310" t="s">
        <v>1000</v>
      </c>
      <c r="S34" s="314" t="s">
        <v>75</v>
      </c>
      <c r="T34" s="314"/>
    </row>
    <row r="35" spans="1:20" x14ac:dyDescent="0.2">
      <c r="A35" s="18">
        <v>33</v>
      </c>
      <c r="B35" s="54" t="s">
        <v>1073</v>
      </c>
      <c r="C35" s="66" t="s">
        <v>1074</v>
      </c>
      <c r="D35" s="52" t="s">
        <v>1075</v>
      </c>
      <c r="F35" s="20">
        <v>7</v>
      </c>
      <c r="G35" s="183" t="s">
        <v>32</v>
      </c>
      <c r="H35" s="51">
        <v>3</v>
      </c>
      <c r="I35" s="129">
        <f t="shared" si="0"/>
        <v>89.827410693301147</v>
      </c>
      <c r="K35" s="310" t="s">
        <v>22</v>
      </c>
      <c r="L35" s="309"/>
      <c r="M35" s="310">
        <v>3</v>
      </c>
      <c r="N35" s="311" t="s">
        <v>1073</v>
      </c>
      <c r="O35" s="312" t="s">
        <v>1074</v>
      </c>
      <c r="P35" s="313" t="s">
        <v>1075</v>
      </c>
      <c r="Q35" s="310" t="s">
        <v>32</v>
      </c>
      <c r="R35" s="310" t="s">
        <v>1002</v>
      </c>
      <c r="S35" s="314" t="s">
        <v>76</v>
      </c>
      <c r="T35" s="314"/>
    </row>
    <row r="36" spans="1:20" x14ac:dyDescent="0.2">
      <c r="A36" s="18">
        <v>34</v>
      </c>
      <c r="B36" s="54" t="s">
        <v>111</v>
      </c>
      <c r="C36" s="66" t="s">
        <v>312</v>
      </c>
      <c r="D36" s="52" t="s">
        <v>1076</v>
      </c>
      <c r="F36" s="20">
        <v>7</v>
      </c>
      <c r="G36" s="183" t="s">
        <v>32</v>
      </c>
      <c r="H36" s="51">
        <v>4</v>
      </c>
      <c r="I36" s="129">
        <f t="shared" si="0"/>
        <v>69.29475957717186</v>
      </c>
      <c r="K36" s="310" t="s">
        <v>22</v>
      </c>
      <c r="L36" s="309"/>
      <c r="M36" s="310">
        <v>4</v>
      </c>
      <c r="N36" s="311" t="s">
        <v>111</v>
      </c>
      <c r="O36" s="312" t="s">
        <v>312</v>
      </c>
      <c r="P36" s="313" t="s">
        <v>1076</v>
      </c>
      <c r="Q36" s="310" t="s">
        <v>32</v>
      </c>
      <c r="R36" s="310" t="s">
        <v>1006</v>
      </c>
      <c r="S36" s="314" t="s">
        <v>77</v>
      </c>
      <c r="T36" s="314"/>
    </row>
    <row r="37" spans="1:20" x14ac:dyDescent="0.2">
      <c r="A37" s="18">
        <v>35</v>
      </c>
      <c r="B37" s="54" t="s">
        <v>153</v>
      </c>
      <c r="C37" s="53" t="s">
        <v>154</v>
      </c>
      <c r="D37" s="52" t="s">
        <v>1077</v>
      </c>
      <c r="F37" s="20">
        <v>7</v>
      </c>
      <c r="G37" s="183" t="s">
        <v>32</v>
      </c>
      <c r="H37" s="51">
        <v>5</v>
      </c>
      <c r="I37" s="129">
        <f t="shared" si="0"/>
        <v>50.163544641054756</v>
      </c>
      <c r="K37" s="310" t="s">
        <v>22</v>
      </c>
      <c r="L37" s="309"/>
      <c r="M37" s="310">
        <v>5</v>
      </c>
      <c r="N37" s="311" t="s">
        <v>153</v>
      </c>
      <c r="O37" s="312" t="s">
        <v>154</v>
      </c>
      <c r="P37" s="313" t="s">
        <v>1077</v>
      </c>
      <c r="Q37" s="310" t="s">
        <v>32</v>
      </c>
      <c r="R37" s="310" t="s">
        <v>1009</v>
      </c>
      <c r="S37" s="314" t="s">
        <v>78</v>
      </c>
      <c r="T37" s="314"/>
    </row>
    <row r="38" spans="1:20" x14ac:dyDescent="0.2">
      <c r="A38" s="18">
        <v>36</v>
      </c>
      <c r="B38" s="54" t="s">
        <v>1078</v>
      </c>
      <c r="C38" s="53" t="s">
        <v>324</v>
      </c>
      <c r="D38" s="52" t="s">
        <v>1079</v>
      </c>
      <c r="F38" s="20">
        <v>7</v>
      </c>
      <c r="G38" s="183" t="s">
        <v>32</v>
      </c>
      <c r="H38" s="51">
        <v>6</v>
      </c>
      <c r="I38" s="129">
        <f t="shared" si="0"/>
        <v>31.91876805295923</v>
      </c>
      <c r="K38" s="310" t="s">
        <v>22</v>
      </c>
      <c r="L38" s="309"/>
      <c r="M38" s="310">
        <v>6</v>
      </c>
      <c r="N38" s="311" t="s">
        <v>1078</v>
      </c>
      <c r="O38" s="312" t="s">
        <v>324</v>
      </c>
      <c r="P38" s="313" t="s">
        <v>1079</v>
      </c>
      <c r="Q38" s="310" t="s">
        <v>32</v>
      </c>
      <c r="R38" s="310" t="s">
        <v>1012</v>
      </c>
      <c r="S38" s="314" t="s">
        <v>79</v>
      </c>
      <c r="T38" s="314"/>
    </row>
    <row r="39" spans="1:20" x14ac:dyDescent="0.2">
      <c r="A39" s="18">
        <v>37</v>
      </c>
      <c r="B39" s="54" t="s">
        <v>83</v>
      </c>
      <c r="C39" s="53" t="s">
        <v>84</v>
      </c>
      <c r="D39" s="52" t="s">
        <v>1080</v>
      </c>
      <c r="F39" s="20">
        <v>7</v>
      </c>
      <c r="G39" s="183" t="s">
        <v>32</v>
      </c>
      <c r="H39" s="51" t="s">
        <v>259</v>
      </c>
      <c r="I39" s="129">
        <f t="shared" si="0"/>
        <v>0</v>
      </c>
      <c r="K39" s="310" t="s">
        <v>22</v>
      </c>
      <c r="L39" s="309"/>
      <c r="M39" s="310">
        <v>7</v>
      </c>
      <c r="N39" s="311" t="s">
        <v>83</v>
      </c>
      <c r="O39" s="312" t="s">
        <v>84</v>
      </c>
      <c r="P39" s="313" t="s">
        <v>1080</v>
      </c>
      <c r="Q39" s="310" t="s">
        <v>32</v>
      </c>
      <c r="R39" s="310" t="s">
        <v>1039</v>
      </c>
      <c r="S39" s="314" t="s">
        <v>259</v>
      </c>
      <c r="T39" s="314"/>
    </row>
    <row r="40" spans="1:20" x14ac:dyDescent="0.2">
      <c r="A40" s="18">
        <v>38</v>
      </c>
      <c r="B40" s="54" t="s">
        <v>47</v>
      </c>
      <c r="C40" s="53" t="s">
        <v>49</v>
      </c>
      <c r="D40" s="52" t="s">
        <v>1081</v>
      </c>
      <c r="F40" s="20">
        <v>8</v>
      </c>
      <c r="G40" s="183" t="s">
        <v>33</v>
      </c>
      <c r="H40" s="51">
        <v>1</v>
      </c>
      <c r="I40" s="129">
        <f t="shared" si="0"/>
        <v>145.15449934959719</v>
      </c>
      <c r="K40" s="176" t="s">
        <v>22</v>
      </c>
      <c r="M40" s="176">
        <v>1</v>
      </c>
      <c r="N40" s="179" t="s">
        <v>47</v>
      </c>
      <c r="O40" s="180" t="s">
        <v>49</v>
      </c>
      <c r="P40" s="181" t="s">
        <v>1081</v>
      </c>
      <c r="Q40" s="176" t="s">
        <v>33</v>
      </c>
      <c r="R40" s="176" t="s">
        <v>998</v>
      </c>
      <c r="S40" s="308" t="s">
        <v>74</v>
      </c>
      <c r="T40" s="308"/>
    </row>
    <row r="41" spans="1:20" x14ac:dyDescent="0.2">
      <c r="A41" s="18">
        <v>39</v>
      </c>
      <c r="B41" s="54" t="s">
        <v>270</v>
      </c>
      <c r="C41" s="53" t="s">
        <v>271</v>
      </c>
      <c r="D41" s="52" t="s">
        <v>1082</v>
      </c>
      <c r="F41" s="20">
        <v>8</v>
      </c>
      <c r="G41" s="183" t="s">
        <v>33</v>
      </c>
      <c r="H41" s="51">
        <v>2</v>
      </c>
      <c r="I41" s="129">
        <f t="shared" si="0"/>
        <v>117.60299956639813</v>
      </c>
      <c r="K41" s="176" t="s">
        <v>22</v>
      </c>
      <c r="M41" s="176">
        <v>2</v>
      </c>
      <c r="N41" s="179" t="s">
        <v>270</v>
      </c>
      <c r="O41" s="180" t="s">
        <v>271</v>
      </c>
      <c r="P41" s="181" t="s">
        <v>1082</v>
      </c>
      <c r="Q41" s="176" t="s">
        <v>33</v>
      </c>
      <c r="R41" s="176" t="s">
        <v>1000</v>
      </c>
      <c r="S41" s="308" t="s">
        <v>75</v>
      </c>
      <c r="T41" s="308"/>
    </row>
    <row r="42" spans="1:20" x14ac:dyDescent="0.2">
      <c r="A42" s="18">
        <v>40</v>
      </c>
      <c r="B42" s="54" t="s">
        <v>1083</v>
      </c>
      <c r="C42" s="53" t="s">
        <v>1084</v>
      </c>
      <c r="D42" s="52" t="s">
        <v>1085</v>
      </c>
      <c r="F42" s="20">
        <v>8</v>
      </c>
      <c r="G42" s="183" t="s">
        <v>33</v>
      </c>
      <c r="H42" s="51">
        <v>3</v>
      </c>
      <c r="I42" s="129">
        <f t="shared" si="0"/>
        <v>96.298436613614058</v>
      </c>
      <c r="K42" s="176" t="s">
        <v>22</v>
      </c>
      <c r="M42" s="176">
        <v>3</v>
      </c>
      <c r="N42" s="179" t="s">
        <v>1083</v>
      </c>
      <c r="O42" s="180" t="s">
        <v>1084</v>
      </c>
      <c r="P42" s="181" t="s">
        <v>1085</v>
      </c>
      <c r="Q42" s="176" t="s">
        <v>33</v>
      </c>
      <c r="R42" s="176" t="s">
        <v>1002</v>
      </c>
      <c r="S42" s="308" t="s">
        <v>76</v>
      </c>
      <c r="T42" s="308"/>
    </row>
    <row r="43" spans="1:20" x14ac:dyDescent="0.2">
      <c r="A43" s="18">
        <v>41</v>
      </c>
      <c r="B43" s="54" t="s">
        <v>1086</v>
      </c>
      <c r="C43" s="53" t="s">
        <v>1087</v>
      </c>
      <c r="D43" s="52" t="s">
        <v>1088</v>
      </c>
      <c r="F43" s="20">
        <v>8</v>
      </c>
      <c r="G43" s="183" t="s">
        <v>33</v>
      </c>
      <c r="H43" s="51">
        <v>4</v>
      </c>
      <c r="I43" s="129">
        <f t="shared" si="0"/>
        <v>77.551499783199063</v>
      </c>
      <c r="K43" s="176" t="s">
        <v>22</v>
      </c>
      <c r="M43" s="176">
        <v>4</v>
      </c>
      <c r="N43" s="179" t="s">
        <v>1086</v>
      </c>
      <c r="O43" s="180" t="s">
        <v>1087</v>
      </c>
      <c r="P43" s="181" t="s">
        <v>1088</v>
      </c>
      <c r="Q43" s="176" t="s">
        <v>33</v>
      </c>
      <c r="R43" s="176" t="s">
        <v>1006</v>
      </c>
      <c r="S43" s="308" t="s">
        <v>77</v>
      </c>
      <c r="T43" s="308"/>
    </row>
    <row r="44" spans="1:20" x14ac:dyDescent="0.2">
      <c r="A44" s="18">
        <v>42</v>
      </c>
      <c r="B44" s="54" t="s">
        <v>416</v>
      </c>
      <c r="C44" s="53" t="s">
        <v>417</v>
      </c>
      <c r="D44" s="52" t="s">
        <v>1089</v>
      </c>
      <c r="F44" s="20">
        <v>8</v>
      </c>
      <c r="G44" s="183" t="s">
        <v>33</v>
      </c>
      <c r="H44" s="51">
        <v>5</v>
      </c>
      <c r="I44" s="129">
        <f t="shared" si="0"/>
        <v>60.205999132796236</v>
      </c>
      <c r="K44" s="176" t="s">
        <v>22</v>
      </c>
      <c r="M44" s="176">
        <v>5</v>
      </c>
      <c r="N44" s="179" t="s">
        <v>416</v>
      </c>
      <c r="O44" s="180" t="s">
        <v>417</v>
      </c>
      <c r="P44" s="181" t="s">
        <v>1089</v>
      </c>
      <c r="Q44" s="176" t="s">
        <v>33</v>
      </c>
      <c r="R44" s="176" t="s">
        <v>1009</v>
      </c>
      <c r="S44" s="308" t="s">
        <v>78</v>
      </c>
      <c r="T44" s="308"/>
    </row>
    <row r="45" spans="1:20" x14ac:dyDescent="0.2">
      <c r="A45" s="18">
        <v>43</v>
      </c>
      <c r="B45" s="54" t="s">
        <v>1090</v>
      </c>
      <c r="C45" s="53" t="s">
        <v>126</v>
      </c>
      <c r="D45" s="52" t="s">
        <v>127</v>
      </c>
      <c r="F45" s="20">
        <v>8</v>
      </c>
      <c r="G45" s="183" t="s">
        <v>33</v>
      </c>
      <c r="H45" s="51">
        <v>6</v>
      </c>
      <c r="I45" s="129">
        <f t="shared" si="0"/>
        <v>43.746936830414995</v>
      </c>
      <c r="K45" s="176" t="s">
        <v>22</v>
      </c>
      <c r="M45" s="176">
        <v>6</v>
      </c>
      <c r="N45" s="179" t="s">
        <v>1090</v>
      </c>
      <c r="O45" s="180" t="s">
        <v>126</v>
      </c>
      <c r="P45" s="181" t="s">
        <v>127</v>
      </c>
      <c r="Q45" s="176" t="s">
        <v>33</v>
      </c>
      <c r="R45" s="176" t="s">
        <v>1012</v>
      </c>
      <c r="S45" s="308" t="s">
        <v>79</v>
      </c>
      <c r="T45" s="308"/>
    </row>
    <row r="46" spans="1:20" x14ac:dyDescent="0.2">
      <c r="A46" s="18">
        <v>44</v>
      </c>
      <c r="B46" s="54" t="s">
        <v>1091</v>
      </c>
      <c r="C46" s="53" t="s">
        <v>122</v>
      </c>
      <c r="D46" s="52" t="s">
        <v>1092</v>
      </c>
      <c r="F46" s="20">
        <v>8</v>
      </c>
      <c r="G46" s="183" t="s">
        <v>33</v>
      </c>
      <c r="H46" s="51">
        <v>7</v>
      </c>
      <c r="I46" s="129">
        <f t="shared" si="0"/>
        <v>27.899597348884335</v>
      </c>
      <c r="K46" s="176" t="s">
        <v>22</v>
      </c>
      <c r="M46" s="176">
        <v>7</v>
      </c>
      <c r="N46" s="179" t="s">
        <v>1091</v>
      </c>
      <c r="O46" s="180" t="s">
        <v>122</v>
      </c>
      <c r="P46" s="181" t="s">
        <v>1092</v>
      </c>
      <c r="Q46" s="176" t="s">
        <v>33</v>
      </c>
      <c r="R46" s="176" t="s">
        <v>1093</v>
      </c>
      <c r="S46" s="308" t="s">
        <v>80</v>
      </c>
      <c r="T46" s="308"/>
    </row>
    <row r="47" spans="1:20" x14ac:dyDescent="0.2">
      <c r="A47" s="18">
        <v>45</v>
      </c>
      <c r="B47" s="54" t="s">
        <v>1094</v>
      </c>
      <c r="C47" s="53" t="s">
        <v>1095</v>
      </c>
      <c r="D47" s="52" t="s">
        <v>1025</v>
      </c>
      <c r="F47" s="20">
        <v>8</v>
      </c>
      <c r="G47" s="183" t="s">
        <v>33</v>
      </c>
      <c r="H47" s="51">
        <v>8</v>
      </c>
      <c r="I47" s="129">
        <f t="shared" si="0"/>
        <v>12.5</v>
      </c>
      <c r="K47" s="176" t="s">
        <v>22</v>
      </c>
      <c r="M47" s="176">
        <v>8</v>
      </c>
      <c r="N47" s="179" t="s">
        <v>1094</v>
      </c>
      <c r="O47" s="180" t="s">
        <v>1095</v>
      </c>
      <c r="P47" s="181" t="s">
        <v>1025</v>
      </c>
      <c r="Q47" s="176" t="s">
        <v>33</v>
      </c>
      <c r="R47" s="176" t="s">
        <v>1039</v>
      </c>
      <c r="S47" s="308" t="s">
        <v>87</v>
      </c>
      <c r="T47" s="308"/>
    </row>
    <row r="48" spans="1:20" x14ac:dyDescent="0.2">
      <c r="I48" s="22"/>
      <c r="K48" s="26"/>
      <c r="M48"/>
      <c r="N48"/>
      <c r="Q48"/>
      <c r="R48"/>
    </row>
    <row r="49" spans="9:18" x14ac:dyDescent="0.2">
      <c r="I49" s="22"/>
      <c r="K49" s="26"/>
      <c r="M49"/>
      <c r="N49"/>
      <c r="Q49"/>
      <c r="R49"/>
    </row>
    <row r="50" spans="9:18" x14ac:dyDescent="0.2">
      <c r="I50" s="22"/>
      <c r="K50" s="26"/>
      <c r="M50"/>
      <c r="N50"/>
      <c r="Q50"/>
      <c r="R50"/>
    </row>
    <row r="51" spans="9:18" x14ac:dyDescent="0.2">
      <c r="I51" s="22"/>
      <c r="K51" s="26"/>
      <c r="M51"/>
      <c r="N51"/>
      <c r="Q51"/>
      <c r="R51"/>
    </row>
    <row r="52" spans="9:18" x14ac:dyDescent="0.2">
      <c r="I52" s="22"/>
      <c r="K52"/>
      <c r="M52"/>
      <c r="N52"/>
      <c r="Q52"/>
      <c r="R52"/>
    </row>
    <row r="53" spans="9:18" x14ac:dyDescent="0.2">
      <c r="I53" s="22"/>
      <c r="K53"/>
      <c r="M53"/>
      <c r="N53"/>
      <c r="Q53"/>
      <c r="R53"/>
    </row>
    <row r="54" spans="9:18" x14ac:dyDescent="0.2">
      <c r="I54" s="22"/>
      <c r="K54"/>
      <c r="M54"/>
      <c r="N54"/>
      <c r="Q54"/>
      <c r="R54"/>
    </row>
    <row r="55" spans="9:18" x14ac:dyDescent="0.2">
      <c r="K55"/>
      <c r="M55"/>
      <c r="N55"/>
      <c r="Q55"/>
      <c r="R55"/>
    </row>
    <row r="56" spans="9:18" x14ac:dyDescent="0.2">
      <c r="K56"/>
      <c r="M56"/>
      <c r="N56"/>
      <c r="Q56"/>
      <c r="R56"/>
    </row>
    <row r="57" spans="9:18" x14ac:dyDescent="0.2">
      <c r="K57"/>
      <c r="M57"/>
      <c r="N57"/>
      <c r="Q57"/>
      <c r="R57"/>
    </row>
    <row r="58" spans="9:18" x14ac:dyDescent="0.2">
      <c r="K58"/>
      <c r="M58"/>
      <c r="N58"/>
      <c r="Q58"/>
      <c r="R58"/>
    </row>
    <row r="59" spans="9:18" x14ac:dyDescent="0.2">
      <c r="K59"/>
      <c r="M59"/>
      <c r="N59"/>
      <c r="Q59"/>
      <c r="R59"/>
    </row>
    <row r="60" spans="9:18" x14ac:dyDescent="0.2">
      <c r="K60"/>
      <c r="M60"/>
      <c r="N60"/>
      <c r="Q60"/>
      <c r="R60"/>
    </row>
    <row r="61" spans="9:18" x14ac:dyDescent="0.2">
      <c r="K61"/>
      <c r="M61"/>
      <c r="N61"/>
      <c r="Q61"/>
      <c r="R61"/>
    </row>
    <row r="62" spans="9:18" x14ac:dyDescent="0.2">
      <c r="K62"/>
      <c r="M62"/>
      <c r="N62"/>
      <c r="Q62"/>
      <c r="R62"/>
    </row>
    <row r="63" spans="9:18" x14ac:dyDescent="0.2">
      <c r="K63"/>
      <c r="M63"/>
      <c r="N63"/>
      <c r="Q63"/>
      <c r="R63"/>
    </row>
    <row r="64" spans="9:18" x14ac:dyDescent="0.2">
      <c r="K64"/>
      <c r="M64"/>
      <c r="N64"/>
      <c r="Q64"/>
      <c r="R64"/>
    </row>
    <row r="65" spans="11:18" x14ac:dyDescent="0.2">
      <c r="K65"/>
      <c r="M65"/>
      <c r="N65"/>
      <c r="Q65"/>
      <c r="R65"/>
    </row>
    <row r="66" spans="11:18" x14ac:dyDescent="0.2">
      <c r="K66"/>
      <c r="M66"/>
      <c r="N66"/>
      <c r="Q66"/>
      <c r="R66"/>
    </row>
    <row r="67" spans="11:18" x14ac:dyDescent="0.2">
      <c r="K67"/>
      <c r="M67"/>
      <c r="N67"/>
      <c r="Q67"/>
      <c r="R67"/>
    </row>
    <row r="68" spans="11:18" x14ac:dyDescent="0.2">
      <c r="K68"/>
      <c r="M68"/>
      <c r="N68"/>
      <c r="Q68"/>
      <c r="R68"/>
    </row>
    <row r="69" spans="11:18" x14ac:dyDescent="0.2">
      <c r="K69"/>
      <c r="M69"/>
      <c r="N69"/>
      <c r="Q69"/>
      <c r="R69"/>
    </row>
    <row r="70" spans="11:18" x14ac:dyDescent="0.2">
      <c r="K70"/>
      <c r="M70"/>
      <c r="N70"/>
      <c r="Q70"/>
      <c r="R70"/>
    </row>
    <row r="71" spans="11:18" x14ac:dyDescent="0.2">
      <c r="K71"/>
      <c r="M71"/>
      <c r="N71"/>
      <c r="Q71"/>
      <c r="R71"/>
    </row>
    <row r="72" spans="11:18" x14ac:dyDescent="0.2">
      <c r="K72"/>
      <c r="M72"/>
      <c r="N72"/>
      <c r="Q72"/>
      <c r="R72"/>
    </row>
    <row r="73" spans="11:18" x14ac:dyDescent="0.2">
      <c r="K73"/>
      <c r="M73"/>
      <c r="N73"/>
      <c r="Q73"/>
      <c r="R73"/>
    </row>
    <row r="74" spans="11:18" x14ac:dyDescent="0.2">
      <c r="K74"/>
      <c r="M74"/>
      <c r="N74"/>
      <c r="Q74"/>
      <c r="R74"/>
    </row>
    <row r="75" spans="11:18" x14ac:dyDescent="0.2">
      <c r="K75"/>
      <c r="M75"/>
      <c r="N75"/>
      <c r="Q75"/>
      <c r="R75"/>
    </row>
    <row r="76" spans="11:18" x14ac:dyDescent="0.2">
      <c r="K76"/>
      <c r="M76"/>
      <c r="N76"/>
      <c r="Q76"/>
      <c r="R76"/>
    </row>
    <row r="77" spans="11:18" x14ac:dyDescent="0.2">
      <c r="K77"/>
      <c r="M77"/>
      <c r="N77"/>
      <c r="Q77"/>
      <c r="R77"/>
    </row>
    <row r="78" spans="11:18" x14ac:dyDescent="0.2">
      <c r="K78"/>
      <c r="M78"/>
      <c r="N78"/>
      <c r="Q78"/>
      <c r="R78"/>
    </row>
    <row r="79" spans="11:18" x14ac:dyDescent="0.2">
      <c r="K79"/>
      <c r="M79"/>
      <c r="N79"/>
      <c r="Q79"/>
      <c r="R79"/>
    </row>
    <row r="80" spans="11:18" x14ac:dyDescent="0.2">
      <c r="K80"/>
      <c r="M80"/>
      <c r="N80"/>
      <c r="Q80"/>
      <c r="R80"/>
    </row>
    <row r="81" spans="11:18" x14ac:dyDescent="0.2">
      <c r="K81"/>
      <c r="M81"/>
      <c r="N81"/>
      <c r="Q81"/>
      <c r="R81"/>
    </row>
    <row r="82" spans="11:18" x14ac:dyDescent="0.2">
      <c r="K82"/>
      <c r="M82"/>
      <c r="N82"/>
      <c r="Q82"/>
      <c r="R82"/>
    </row>
    <row r="83" spans="11:18" x14ac:dyDescent="0.2">
      <c r="K83"/>
      <c r="M83"/>
      <c r="N83"/>
      <c r="Q83"/>
      <c r="R83"/>
    </row>
    <row r="84" spans="11:18" x14ac:dyDescent="0.2">
      <c r="K84"/>
      <c r="M84"/>
      <c r="N84"/>
      <c r="Q84"/>
      <c r="R84"/>
    </row>
    <row r="85" spans="11:18" x14ac:dyDescent="0.2">
      <c r="K85"/>
      <c r="M85"/>
      <c r="N85"/>
      <c r="Q85"/>
      <c r="R85"/>
    </row>
    <row r="86" spans="11:18" x14ac:dyDescent="0.2">
      <c r="K86"/>
      <c r="M86"/>
      <c r="N86"/>
      <c r="Q86"/>
      <c r="R86"/>
    </row>
    <row r="87" spans="11:18" x14ac:dyDescent="0.2">
      <c r="K87"/>
      <c r="M87"/>
      <c r="N87"/>
      <c r="Q87"/>
      <c r="R87"/>
    </row>
    <row r="88" spans="11:18" x14ac:dyDescent="0.2">
      <c r="K88"/>
      <c r="M88"/>
      <c r="N88"/>
      <c r="Q88"/>
      <c r="R88"/>
    </row>
    <row r="89" spans="11:18" x14ac:dyDescent="0.2">
      <c r="K89"/>
      <c r="M89"/>
      <c r="N89"/>
      <c r="Q89"/>
      <c r="R89"/>
    </row>
    <row r="90" spans="11:18" x14ac:dyDescent="0.2">
      <c r="K90"/>
      <c r="M90"/>
      <c r="N90"/>
      <c r="Q90"/>
      <c r="R90"/>
    </row>
    <row r="91" spans="11:18" x14ac:dyDescent="0.2">
      <c r="K91"/>
      <c r="M91"/>
      <c r="N91"/>
      <c r="Q91"/>
      <c r="R91"/>
    </row>
    <row r="92" spans="11:18" x14ac:dyDescent="0.2">
      <c r="K92"/>
      <c r="M92"/>
      <c r="N92"/>
      <c r="Q92"/>
      <c r="R92"/>
    </row>
    <row r="93" spans="11:18" x14ac:dyDescent="0.2">
      <c r="K93"/>
      <c r="M93"/>
      <c r="N93"/>
      <c r="Q93"/>
      <c r="R93"/>
    </row>
    <row r="94" spans="11:18" x14ac:dyDescent="0.2">
      <c r="K94"/>
      <c r="M94"/>
      <c r="N94"/>
      <c r="Q94"/>
      <c r="R94"/>
    </row>
    <row r="95" spans="11:18" x14ac:dyDescent="0.2">
      <c r="K95"/>
      <c r="M95"/>
      <c r="N95"/>
      <c r="Q95"/>
      <c r="R95"/>
    </row>
    <row r="96" spans="11:18" x14ac:dyDescent="0.2">
      <c r="K96"/>
      <c r="M96"/>
      <c r="N96"/>
      <c r="Q96"/>
      <c r="R96"/>
    </row>
    <row r="97" spans="11:18" x14ac:dyDescent="0.2">
      <c r="K97"/>
      <c r="M97"/>
      <c r="N97"/>
      <c r="Q97"/>
      <c r="R97"/>
    </row>
    <row r="98" spans="11:18" x14ac:dyDescent="0.2">
      <c r="K98"/>
      <c r="M98"/>
      <c r="N98"/>
      <c r="Q98"/>
      <c r="R98"/>
    </row>
    <row r="99" spans="11:18" x14ac:dyDescent="0.2">
      <c r="K99"/>
      <c r="M99"/>
      <c r="N99"/>
      <c r="Q99"/>
      <c r="R99"/>
    </row>
    <row r="100" spans="11:18" x14ac:dyDescent="0.2">
      <c r="K100"/>
      <c r="M100"/>
      <c r="N100"/>
      <c r="Q100"/>
      <c r="R100"/>
    </row>
    <row r="101" spans="11:18" x14ac:dyDescent="0.2">
      <c r="K101"/>
      <c r="M101"/>
      <c r="N101"/>
      <c r="Q101"/>
      <c r="R101"/>
    </row>
    <row r="102" spans="11:18" x14ac:dyDescent="0.2">
      <c r="K102"/>
      <c r="M102"/>
      <c r="N102"/>
      <c r="Q102"/>
      <c r="R102"/>
    </row>
    <row r="103" spans="11:18" x14ac:dyDescent="0.2">
      <c r="K103"/>
      <c r="M103"/>
      <c r="N103"/>
      <c r="Q103"/>
      <c r="R103"/>
    </row>
    <row r="104" spans="11:18" x14ac:dyDescent="0.2">
      <c r="K104"/>
      <c r="M104"/>
      <c r="N104"/>
      <c r="Q104"/>
      <c r="R104"/>
    </row>
    <row r="105" spans="11:18" x14ac:dyDescent="0.2">
      <c r="K105"/>
      <c r="M105"/>
      <c r="N105"/>
      <c r="Q105"/>
      <c r="R105"/>
    </row>
    <row r="106" spans="11:18" x14ac:dyDescent="0.2">
      <c r="K106"/>
      <c r="M106"/>
      <c r="N106"/>
      <c r="Q106"/>
      <c r="R106"/>
    </row>
    <row r="107" spans="11:18" x14ac:dyDescent="0.2">
      <c r="K107"/>
      <c r="M107"/>
      <c r="N107"/>
      <c r="Q107"/>
      <c r="R107"/>
    </row>
    <row r="108" spans="11:18" x14ac:dyDescent="0.2">
      <c r="K108"/>
      <c r="M108"/>
      <c r="N108"/>
      <c r="Q108"/>
      <c r="R108"/>
    </row>
    <row r="109" spans="11:18" x14ac:dyDescent="0.2">
      <c r="K109"/>
      <c r="M109"/>
      <c r="N109"/>
      <c r="Q109"/>
      <c r="R109"/>
    </row>
    <row r="110" spans="11:18" x14ac:dyDescent="0.2">
      <c r="K110"/>
      <c r="M110"/>
      <c r="N110"/>
      <c r="Q110"/>
      <c r="R110"/>
    </row>
    <row r="111" spans="11:18" x14ac:dyDescent="0.2">
      <c r="K111"/>
      <c r="M111"/>
      <c r="N111"/>
      <c r="Q111"/>
      <c r="R111"/>
    </row>
    <row r="112" spans="11:18" x14ac:dyDescent="0.2">
      <c r="K112"/>
      <c r="M112"/>
      <c r="N112"/>
      <c r="Q112"/>
      <c r="R112"/>
    </row>
    <row r="113" spans="11:18" x14ac:dyDescent="0.2">
      <c r="K113"/>
      <c r="M113"/>
      <c r="N113"/>
      <c r="Q113"/>
      <c r="R113"/>
    </row>
    <row r="114" spans="11:18" x14ac:dyDescent="0.2">
      <c r="K114"/>
      <c r="M114"/>
      <c r="N114"/>
      <c r="Q114"/>
      <c r="R114"/>
    </row>
    <row r="115" spans="11:18" x14ac:dyDescent="0.2">
      <c r="K115"/>
      <c r="M115"/>
      <c r="N115"/>
      <c r="Q115"/>
      <c r="R115"/>
    </row>
    <row r="116" spans="11:18" x14ac:dyDescent="0.2">
      <c r="K116"/>
      <c r="M116"/>
      <c r="N116"/>
      <c r="Q116"/>
      <c r="R116"/>
    </row>
    <row r="117" spans="11:18" x14ac:dyDescent="0.2">
      <c r="K117"/>
      <c r="M117"/>
      <c r="N117"/>
      <c r="Q117"/>
      <c r="R117"/>
    </row>
    <row r="118" spans="11:18" x14ac:dyDescent="0.2">
      <c r="K118"/>
      <c r="M118"/>
      <c r="N118"/>
      <c r="Q118"/>
      <c r="R118"/>
    </row>
    <row r="119" spans="11:18" x14ac:dyDescent="0.2">
      <c r="K119"/>
      <c r="M119"/>
      <c r="N119"/>
      <c r="Q119"/>
      <c r="R119"/>
    </row>
    <row r="120" spans="11:18" x14ac:dyDescent="0.2">
      <c r="K120"/>
      <c r="M120"/>
      <c r="N120"/>
      <c r="Q120"/>
      <c r="R120"/>
    </row>
    <row r="121" spans="11:18" x14ac:dyDescent="0.2">
      <c r="K121"/>
      <c r="M121"/>
      <c r="N121"/>
      <c r="Q121"/>
      <c r="R121"/>
    </row>
    <row r="122" spans="11:18" x14ac:dyDescent="0.2">
      <c r="K122"/>
      <c r="M122"/>
      <c r="N122"/>
      <c r="Q122"/>
      <c r="R122"/>
    </row>
    <row r="123" spans="11:18" x14ac:dyDescent="0.2">
      <c r="K123"/>
      <c r="M123"/>
      <c r="N123"/>
      <c r="Q123"/>
      <c r="R123"/>
    </row>
    <row r="124" spans="11:18" x14ac:dyDescent="0.2">
      <c r="K124"/>
      <c r="M124"/>
      <c r="N124"/>
      <c r="Q124"/>
      <c r="R124"/>
    </row>
    <row r="125" spans="11:18" x14ac:dyDescent="0.2">
      <c r="K125"/>
      <c r="M125"/>
      <c r="N125"/>
      <c r="Q125"/>
      <c r="R125"/>
    </row>
    <row r="126" spans="11:18" x14ac:dyDescent="0.2">
      <c r="K126"/>
      <c r="M126"/>
      <c r="N126"/>
      <c r="Q126"/>
      <c r="R126"/>
    </row>
    <row r="127" spans="11:18" x14ac:dyDescent="0.2">
      <c r="K127"/>
      <c r="M127"/>
      <c r="N127"/>
      <c r="Q127"/>
      <c r="R127"/>
    </row>
    <row r="128" spans="11:18" x14ac:dyDescent="0.2">
      <c r="K128"/>
      <c r="M128"/>
      <c r="N128"/>
      <c r="Q128"/>
      <c r="R128"/>
    </row>
    <row r="129" spans="11:18" x14ac:dyDescent="0.2">
      <c r="K129"/>
      <c r="M129"/>
      <c r="N129"/>
      <c r="Q129"/>
      <c r="R129"/>
    </row>
    <row r="130" spans="11:18" x14ac:dyDescent="0.2">
      <c r="K130"/>
      <c r="M130"/>
      <c r="N130"/>
      <c r="Q130"/>
      <c r="R130"/>
    </row>
    <row r="131" spans="11:18" x14ac:dyDescent="0.2">
      <c r="K131"/>
      <c r="M131"/>
      <c r="N131"/>
      <c r="Q131"/>
      <c r="R131"/>
    </row>
    <row r="132" spans="11:18" x14ac:dyDescent="0.2">
      <c r="K132"/>
      <c r="M132"/>
      <c r="N132"/>
      <c r="Q132"/>
      <c r="R132"/>
    </row>
    <row r="133" spans="11:18" x14ac:dyDescent="0.2">
      <c r="K133"/>
      <c r="M133"/>
      <c r="N133"/>
      <c r="Q133"/>
      <c r="R133"/>
    </row>
    <row r="134" spans="11:18" x14ac:dyDescent="0.2">
      <c r="K134"/>
      <c r="M134"/>
      <c r="N134"/>
      <c r="Q134"/>
      <c r="R134"/>
    </row>
    <row r="135" spans="11:18" x14ac:dyDescent="0.2">
      <c r="K135"/>
      <c r="M135"/>
      <c r="N135"/>
      <c r="Q135"/>
      <c r="R135"/>
    </row>
    <row r="136" spans="11:18" x14ac:dyDescent="0.2">
      <c r="K136"/>
      <c r="M136"/>
      <c r="N136"/>
      <c r="Q136"/>
      <c r="R136"/>
    </row>
    <row r="137" spans="11:18" x14ac:dyDescent="0.2">
      <c r="K137"/>
    </row>
    <row r="138" spans="11:18" x14ac:dyDescent="0.2">
      <c r="K138"/>
    </row>
    <row r="139" spans="11:18" x14ac:dyDescent="0.2">
      <c r="K139"/>
    </row>
    <row r="140" spans="11:18" x14ac:dyDescent="0.2">
      <c r="K140"/>
    </row>
    <row r="141" spans="11:18" x14ac:dyDescent="0.2">
      <c r="K141"/>
    </row>
    <row r="142" spans="11:18" x14ac:dyDescent="0.2">
      <c r="K142"/>
    </row>
    <row r="143" spans="11:18" x14ac:dyDescent="0.2">
      <c r="K143"/>
    </row>
    <row r="144" spans="11:18" x14ac:dyDescent="0.2">
      <c r="K144"/>
    </row>
    <row r="145" spans="11:11" x14ac:dyDescent="0.2">
      <c r="K145"/>
    </row>
    <row r="146" spans="11:11" x14ac:dyDescent="0.2">
      <c r="K146"/>
    </row>
    <row r="147" spans="11:11" x14ac:dyDescent="0.2">
      <c r="K147"/>
    </row>
    <row r="148" spans="11:11" x14ac:dyDescent="0.2">
      <c r="K148"/>
    </row>
    <row r="149" spans="11:11" x14ac:dyDescent="0.2">
      <c r="K149"/>
    </row>
    <row r="150" spans="11:11" x14ac:dyDescent="0.2">
      <c r="K150"/>
    </row>
    <row r="151" spans="11:11" x14ac:dyDescent="0.2">
      <c r="K151"/>
    </row>
    <row r="152" spans="11:11" x14ac:dyDescent="0.2">
      <c r="K152"/>
    </row>
    <row r="153" spans="11:11" x14ac:dyDescent="0.2">
      <c r="K153"/>
    </row>
    <row r="154" spans="11:11" x14ac:dyDescent="0.2">
      <c r="K154"/>
    </row>
    <row r="155" spans="11:11" x14ac:dyDescent="0.2">
      <c r="K155"/>
    </row>
    <row r="156" spans="11:11" x14ac:dyDescent="0.2">
      <c r="K156"/>
    </row>
    <row r="157" spans="11:11" x14ac:dyDescent="0.2">
      <c r="K157"/>
    </row>
  </sheetData>
  <sortState xmlns:xlrd2="http://schemas.microsoft.com/office/spreadsheetml/2017/richdata2" ref="B3:I38">
    <sortCondition descending="1" ref="I3:I38"/>
  </sortState>
  <phoneticPr fontId="5" type="noConversion"/>
  <pageMargins left="0.7" right="0.7" top="0.75" bottom="0.75" header="0.3" footer="0.3"/>
  <ignoredErrors>
    <ignoredError sqref="E39 L9:L39 I9:J38 E9:E13 E14 E15 E16 E17 E18 E19 E20 E21 E22:E32 E33 E34 E35 E36 E37 E38 J3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18263-E0CB-4447-BCEF-D57BDCE7A7E2}">
  <dimension ref="A1:W134"/>
  <sheetViews>
    <sheetView zoomScale="90" zoomScaleNormal="90" workbookViewId="0"/>
  </sheetViews>
  <sheetFormatPr baseColWidth="10" defaultColWidth="11.5703125" defaultRowHeight="12.75" x14ac:dyDescent="0.2"/>
  <cols>
    <col min="1" max="1" width="5.5703125" style="39" customWidth="1"/>
    <col min="2" max="2" width="12.42578125" style="39" customWidth="1"/>
    <col min="3" max="3" width="28" bestFit="1" customWidth="1"/>
    <col min="4" max="4" width="27.28515625" style="26" bestFit="1" customWidth="1"/>
    <col min="5" max="5" width="0.85546875" customWidth="1"/>
    <col min="6" max="6" width="7.42578125" style="82" customWidth="1"/>
    <col min="7" max="7" width="6.7109375" style="17" customWidth="1"/>
    <col min="8" max="8" width="9.42578125" style="1" bestFit="1" customWidth="1"/>
    <col min="9" max="9" width="11" style="22" bestFit="1" customWidth="1"/>
    <col min="10" max="10" width="8.140625" style="22" customWidth="1"/>
    <col min="11" max="11" width="7.5703125" style="45" customWidth="1"/>
    <col min="12" max="12" width="1.42578125" customWidth="1"/>
    <col min="13" max="13" width="6.85546875" style="39" customWidth="1"/>
    <col min="14" max="14" width="11.42578125" style="39" customWidth="1"/>
    <col min="15" max="15" width="25.5703125" bestFit="1" customWidth="1"/>
    <col min="16" max="16" width="28.28515625" customWidth="1"/>
    <col min="17" max="17" width="7.85546875" style="39" customWidth="1"/>
    <col min="18" max="18" width="7.85546875" style="120" customWidth="1"/>
    <col min="19" max="19" width="8.5703125" style="44" customWidth="1"/>
    <col min="20" max="23" width="8.5703125" customWidth="1"/>
  </cols>
  <sheetData>
    <row r="1" spans="1:23" s="17" customFormat="1" ht="30.75" customHeight="1" x14ac:dyDescent="0.2">
      <c r="A1" s="1"/>
      <c r="B1" s="157" t="s">
        <v>1262</v>
      </c>
      <c r="D1" s="67"/>
      <c r="F1" s="82"/>
      <c r="H1" s="1"/>
      <c r="I1" s="22"/>
      <c r="J1" s="22"/>
      <c r="K1" s="315"/>
      <c r="L1" s="316"/>
      <c r="M1" s="239"/>
      <c r="N1" s="317"/>
      <c r="O1" s="159" t="s">
        <v>230</v>
      </c>
      <c r="P1" s="240"/>
      <c r="Q1" s="239"/>
      <c r="R1" s="318"/>
      <c r="S1" s="319"/>
      <c r="T1" s="316"/>
      <c r="U1" s="316"/>
      <c r="V1" s="316"/>
      <c r="W1" s="316"/>
    </row>
    <row r="2" spans="1:23" s="17" customFormat="1" ht="24" customHeight="1" x14ac:dyDescent="0.2">
      <c r="A2" s="18" t="s">
        <v>11</v>
      </c>
      <c r="B2" s="18" t="s">
        <v>12</v>
      </c>
      <c r="C2" s="18" t="s">
        <v>13</v>
      </c>
      <c r="D2" s="18" t="s">
        <v>20</v>
      </c>
      <c r="F2" s="18" t="s">
        <v>18</v>
      </c>
      <c r="G2" s="18" t="s">
        <v>15</v>
      </c>
      <c r="H2" s="18" t="s">
        <v>19</v>
      </c>
      <c r="I2" s="18" t="s">
        <v>231</v>
      </c>
      <c r="J2" s="173"/>
      <c r="K2" s="88" t="s">
        <v>123</v>
      </c>
      <c r="M2" s="160" t="s">
        <v>11</v>
      </c>
      <c r="N2" s="160" t="s">
        <v>232</v>
      </c>
      <c r="O2" s="160" t="s">
        <v>13</v>
      </c>
      <c r="P2" s="160" t="s">
        <v>233</v>
      </c>
      <c r="Q2" s="160" t="s">
        <v>234</v>
      </c>
      <c r="R2" s="160" t="s">
        <v>1200</v>
      </c>
      <c r="S2" s="160" t="s">
        <v>64</v>
      </c>
      <c r="T2" s="160" t="s">
        <v>1201</v>
      </c>
      <c r="U2" s="160" t="s">
        <v>1202</v>
      </c>
      <c r="V2" s="160" t="s">
        <v>1203</v>
      </c>
      <c r="W2" s="160" t="s">
        <v>1204</v>
      </c>
    </row>
    <row r="3" spans="1:23" x14ac:dyDescent="0.2">
      <c r="A3" s="18">
        <v>1</v>
      </c>
      <c r="B3" s="161" t="s">
        <v>1156</v>
      </c>
      <c r="C3" s="53" t="s">
        <v>41</v>
      </c>
      <c r="D3" s="162" t="s">
        <v>1157</v>
      </c>
      <c r="F3" s="60">
        <v>14</v>
      </c>
      <c r="G3" s="163" t="s">
        <v>32</v>
      </c>
      <c r="H3" s="51">
        <v>1</v>
      </c>
      <c r="I3" s="164">
        <f>IF(OR(H3="DSQ",H3="RAF",H3="DNC",H3="DPG"),0,IF(OR(H3="DNS",H3="DNF"),100*(($F3-$F3+1)/$F3)+50*(LOG($F3/$F3)),100*(($F3-H3+1)/$F3)+50*(LOG($F3/H3))))</f>
        <v>157.30640178391189</v>
      </c>
      <c r="J3" s="174"/>
      <c r="K3" s="172" t="s">
        <v>138</v>
      </c>
      <c r="M3" s="169">
        <v>1</v>
      </c>
      <c r="N3" s="169">
        <v>2</v>
      </c>
      <c r="O3" s="170" t="s">
        <v>85</v>
      </c>
      <c r="P3" s="171" t="s">
        <v>236</v>
      </c>
      <c r="Q3" s="169" t="s">
        <v>138</v>
      </c>
      <c r="R3" s="169" t="s">
        <v>1205</v>
      </c>
      <c r="S3" s="172" t="s">
        <v>1206</v>
      </c>
      <c r="T3" s="169" t="s">
        <v>1207</v>
      </c>
      <c r="U3" s="169" t="s">
        <v>1208</v>
      </c>
      <c r="V3" s="169" t="s">
        <v>1208</v>
      </c>
      <c r="W3" s="169" t="s">
        <v>1208</v>
      </c>
    </row>
    <row r="4" spans="1:23" x14ac:dyDescent="0.2">
      <c r="A4" s="18">
        <v>2</v>
      </c>
      <c r="B4" s="161" t="s">
        <v>1132</v>
      </c>
      <c r="C4" s="53" t="s">
        <v>1052</v>
      </c>
      <c r="D4" s="162" t="s">
        <v>1133</v>
      </c>
      <c r="F4" s="60">
        <v>11</v>
      </c>
      <c r="G4" s="163" t="s">
        <v>21</v>
      </c>
      <c r="H4" s="51">
        <v>1</v>
      </c>
      <c r="I4" s="164">
        <f>IF(OR(H4="DSQ",H4="RAF",H4="DNC",H4="DPG"),0,IF(OR(H4="DNS",H4="DNF"),100*(($F4-$F4+1)/$F4)+50*(LOG($F4/$F4)),100*(($F4-H4+1)/$F4)+50*(LOG($F4/H4))))</f>
        <v>152.06963425791125</v>
      </c>
      <c r="J4" s="174"/>
      <c r="K4" s="172" t="s">
        <v>138</v>
      </c>
      <c r="M4" s="169">
        <v>2</v>
      </c>
      <c r="N4" s="169" t="s">
        <v>1261</v>
      </c>
      <c r="O4" s="170" t="s">
        <v>55</v>
      </c>
      <c r="P4" s="171" t="s">
        <v>1097</v>
      </c>
      <c r="Q4" s="169" t="s">
        <v>138</v>
      </c>
      <c r="R4" s="169" t="s">
        <v>1209</v>
      </c>
      <c r="S4" s="172" t="s">
        <v>1210</v>
      </c>
      <c r="T4" s="169" t="s">
        <v>1211</v>
      </c>
      <c r="U4" s="169" t="s">
        <v>16</v>
      </c>
      <c r="V4" s="169" t="s">
        <v>1211</v>
      </c>
      <c r="W4" s="169" t="s">
        <v>1211</v>
      </c>
    </row>
    <row r="5" spans="1:23" x14ac:dyDescent="0.2">
      <c r="A5" s="18">
        <v>3</v>
      </c>
      <c r="B5" s="161" t="s">
        <v>1115</v>
      </c>
      <c r="C5" s="66" t="s">
        <v>1116</v>
      </c>
      <c r="D5" s="162" t="s">
        <v>412</v>
      </c>
      <c r="F5" s="60">
        <v>8</v>
      </c>
      <c r="G5" s="163" t="s">
        <v>23</v>
      </c>
      <c r="H5" s="51">
        <v>1</v>
      </c>
      <c r="I5" s="164">
        <f>IF(OR(H5="DSQ",H5="RAF",H5="DNC",H5="DPG"),0,IF(OR(H5="DNS",H5="DNF"),100*(($F5-$F5+1)/$F5)+50*(LOG($F5/$F5)),100*(($F5-H5+1)/$F5)+50*(LOG($F5/H5))))</f>
        <v>145.15449934959719</v>
      </c>
      <c r="J5" s="174"/>
      <c r="K5" s="172" t="s">
        <v>138</v>
      </c>
      <c r="M5" s="169">
        <v>3</v>
      </c>
      <c r="N5" s="169" t="s">
        <v>1098</v>
      </c>
      <c r="O5" s="170" t="s">
        <v>1099</v>
      </c>
      <c r="P5" s="171" t="s">
        <v>1100</v>
      </c>
      <c r="Q5" s="169" t="s">
        <v>138</v>
      </c>
      <c r="R5" s="169" t="s">
        <v>1212</v>
      </c>
      <c r="S5" s="172" t="s">
        <v>1213</v>
      </c>
      <c r="T5" s="169" t="s">
        <v>1206</v>
      </c>
      <c r="U5" s="169" t="s">
        <v>1211</v>
      </c>
      <c r="V5" s="169" t="s">
        <v>1214</v>
      </c>
      <c r="W5" s="169" t="s">
        <v>1206</v>
      </c>
    </row>
    <row r="6" spans="1:23" x14ac:dyDescent="0.2">
      <c r="A6" s="18">
        <v>4</v>
      </c>
      <c r="B6" s="161">
        <v>2</v>
      </c>
      <c r="C6" s="53" t="s">
        <v>85</v>
      </c>
      <c r="D6" s="162" t="s">
        <v>236</v>
      </c>
      <c r="F6" s="60">
        <v>7</v>
      </c>
      <c r="G6" s="163" t="s">
        <v>138</v>
      </c>
      <c r="H6" s="51">
        <v>1</v>
      </c>
      <c r="I6" s="164">
        <f>IF(OR(H6="DSQ",H6="RAF",H6="DNC",H6="DPG"),0,IF(OR(H6="DNS",H6="DNF"),100*(($F6-$F6+1)/$F6)+50*(LOG($F6/$F6)),100*(($F6-H6+1)/$F6)+50*(LOG($F6/H6))))</f>
        <v>142.25490200071283</v>
      </c>
      <c r="J6" s="174"/>
      <c r="K6" s="172" t="s">
        <v>138</v>
      </c>
      <c r="M6" s="169">
        <v>4</v>
      </c>
      <c r="N6" s="169" t="s">
        <v>1101</v>
      </c>
      <c r="O6" s="170" t="s">
        <v>823</v>
      </c>
      <c r="P6" s="171" t="s">
        <v>1102</v>
      </c>
      <c r="Q6" s="169" t="s">
        <v>138</v>
      </c>
      <c r="R6" s="169" t="s">
        <v>1209</v>
      </c>
      <c r="S6" s="172" t="s">
        <v>1215</v>
      </c>
      <c r="T6" s="169" t="s">
        <v>1214</v>
      </c>
      <c r="U6" s="169" t="s">
        <v>1206</v>
      </c>
      <c r="V6" s="169" t="s">
        <v>1206</v>
      </c>
      <c r="W6" s="169" t="s">
        <v>1205</v>
      </c>
    </row>
    <row r="7" spans="1:23" x14ac:dyDescent="0.2">
      <c r="A7" s="18">
        <v>5</v>
      </c>
      <c r="B7" s="161" t="s">
        <v>1192</v>
      </c>
      <c r="C7" s="53" t="s">
        <v>113</v>
      </c>
      <c r="D7" s="162" t="s">
        <v>421</v>
      </c>
      <c r="F7" s="60">
        <v>6</v>
      </c>
      <c r="G7" s="163" t="s">
        <v>110</v>
      </c>
      <c r="H7" s="51">
        <v>1</v>
      </c>
      <c r="I7" s="164">
        <f>IF(OR(H7="DSQ",H7="RAF",H7="DNC",H7="DPG"),0,IF(OR(H7="DNS",H7="DNF"),100*(($F7-$F7+1)/$F7)+50*(LOG($F7/$F7)),100*(($F7-H7+1)/$F7)+50*(LOG($F7/H7))))</f>
        <v>138.90756251918219</v>
      </c>
      <c r="J7" s="174"/>
      <c r="K7" s="172" t="s">
        <v>138</v>
      </c>
      <c r="M7" s="169">
        <v>5</v>
      </c>
      <c r="N7" s="169"/>
      <c r="O7" s="170" t="s">
        <v>1021</v>
      </c>
      <c r="P7" s="171" t="s">
        <v>1103</v>
      </c>
      <c r="Q7" s="169" t="s">
        <v>138</v>
      </c>
      <c r="R7" s="169" t="s">
        <v>1216</v>
      </c>
      <c r="S7" s="172" t="s">
        <v>1217</v>
      </c>
      <c r="T7" s="169" t="s">
        <v>16</v>
      </c>
      <c r="U7" s="169" t="s">
        <v>17</v>
      </c>
      <c r="V7" s="169" t="s">
        <v>17</v>
      </c>
      <c r="W7" s="169" t="s">
        <v>16</v>
      </c>
    </row>
    <row r="8" spans="1:23" x14ac:dyDescent="0.2">
      <c r="A8" s="18">
        <v>6</v>
      </c>
      <c r="B8" s="161" t="s">
        <v>1158</v>
      </c>
      <c r="C8" s="53" t="s">
        <v>732</v>
      </c>
      <c r="D8" s="162" t="s">
        <v>1159</v>
      </c>
      <c r="F8" s="60">
        <v>14</v>
      </c>
      <c r="G8" s="163" t="s">
        <v>32</v>
      </c>
      <c r="H8" s="51">
        <v>2</v>
      </c>
      <c r="I8" s="164">
        <f>IF(OR(H8="DSQ",H8="RAF",H8="DNC",H8="DPG"),0,IF(OR(H8="DNS",H8="DNF"),100*(($F8-$F8+1)/$F8)+50*(LOG($F8/$F8)),100*(($F8-H8+1)/$F8)+50*(LOG($F8/H8))))</f>
        <v>135.11204485785569</v>
      </c>
      <c r="J8" s="174"/>
      <c r="K8" s="320" t="s">
        <v>21</v>
      </c>
      <c r="L8" s="309"/>
      <c r="M8" s="321">
        <v>5</v>
      </c>
      <c r="N8" s="321" t="s">
        <v>1104</v>
      </c>
      <c r="O8" s="322" t="s">
        <v>282</v>
      </c>
      <c r="P8" s="323" t="s">
        <v>1105</v>
      </c>
      <c r="Q8" s="321" t="s">
        <v>138</v>
      </c>
      <c r="R8" s="321" t="s">
        <v>1216</v>
      </c>
      <c r="S8" s="320" t="s">
        <v>1217</v>
      </c>
      <c r="T8" s="321" t="s">
        <v>17</v>
      </c>
      <c r="U8" s="321" t="s">
        <v>17</v>
      </c>
      <c r="V8" s="321" t="s">
        <v>17</v>
      </c>
      <c r="W8" s="321" t="s">
        <v>16</v>
      </c>
    </row>
    <row r="9" spans="1:23" x14ac:dyDescent="0.2">
      <c r="A9" s="18">
        <v>7</v>
      </c>
      <c r="B9" s="161" t="s">
        <v>1149</v>
      </c>
      <c r="C9" s="53" t="s">
        <v>951</v>
      </c>
      <c r="D9" s="162" t="s">
        <v>1150</v>
      </c>
      <c r="F9" s="60">
        <v>5</v>
      </c>
      <c r="G9" s="163" t="s">
        <v>1151</v>
      </c>
      <c r="H9" s="51">
        <v>1</v>
      </c>
      <c r="I9" s="164">
        <f>IF(OR(H9="DSQ",H9="RAF",H9="DNC",H9="DPG"),0,IF(OR(H9="DNS",H9="DNF"),100*(($F9-$F9+1)/$F9)+50*(LOG($F9/$F9)),100*(($F9-H9+1)/$F9)+50*(LOG($F9/H9))))</f>
        <v>134.94850021680094</v>
      </c>
      <c r="J9" s="174"/>
      <c r="K9" s="320" t="s">
        <v>138</v>
      </c>
      <c r="L9" s="309"/>
      <c r="M9" s="321">
        <v>5</v>
      </c>
      <c r="N9" s="321"/>
      <c r="O9" s="322" t="s">
        <v>81</v>
      </c>
      <c r="P9" s="323" t="s">
        <v>410</v>
      </c>
      <c r="Q9" s="321" t="s">
        <v>138</v>
      </c>
      <c r="R9" s="321" t="s">
        <v>1216</v>
      </c>
      <c r="S9" s="320" t="s">
        <v>1217</v>
      </c>
      <c r="T9" s="321" t="s">
        <v>17</v>
      </c>
      <c r="U9" s="321" t="s">
        <v>17</v>
      </c>
      <c r="V9" s="321" t="s">
        <v>17</v>
      </c>
      <c r="W9" s="321" t="s">
        <v>16</v>
      </c>
    </row>
    <row r="10" spans="1:23" x14ac:dyDescent="0.2">
      <c r="A10" s="18">
        <v>8</v>
      </c>
      <c r="B10" s="161" t="s">
        <v>1106</v>
      </c>
      <c r="C10" s="53" t="s">
        <v>43</v>
      </c>
      <c r="D10" s="162" t="s">
        <v>255</v>
      </c>
      <c r="F10" s="60">
        <v>4</v>
      </c>
      <c r="G10" s="163" t="s">
        <v>411</v>
      </c>
      <c r="H10" s="51">
        <v>1</v>
      </c>
      <c r="I10" s="164">
        <f>IF(OR(H10="DSQ",H10="RAF",H10="DNC",H10="DPG"),0,IF(OR(H10="DNS",H10="DNF"),100*(($F10-$F10+1)/$F10)+50*(LOG($F10/$F10)),100*(($F10-H10+1)/$F10)+50*(LOG($F10/H10))))</f>
        <v>130.10299956639813</v>
      </c>
      <c r="J10" s="174"/>
      <c r="K10" s="168" t="s">
        <v>23</v>
      </c>
      <c r="M10" s="165">
        <v>1</v>
      </c>
      <c r="N10" s="165" t="s">
        <v>1106</v>
      </c>
      <c r="O10" s="166" t="s">
        <v>43</v>
      </c>
      <c r="P10" s="167" t="s">
        <v>255</v>
      </c>
      <c r="Q10" s="165" t="s">
        <v>411</v>
      </c>
      <c r="R10" s="165" t="s">
        <v>1205</v>
      </c>
      <c r="S10" s="168" t="s">
        <v>1206</v>
      </c>
      <c r="T10" s="165" t="s">
        <v>1207</v>
      </c>
      <c r="U10" s="165" t="s">
        <v>1208</v>
      </c>
      <c r="V10" s="165" t="s">
        <v>1208</v>
      </c>
      <c r="W10" s="165" t="s">
        <v>1208</v>
      </c>
    </row>
    <row r="11" spans="1:23" x14ac:dyDescent="0.2">
      <c r="A11" s="18">
        <v>9</v>
      </c>
      <c r="B11" s="161" t="s">
        <v>1134</v>
      </c>
      <c r="C11" s="66" t="s">
        <v>238</v>
      </c>
      <c r="D11" s="162" t="s">
        <v>239</v>
      </c>
      <c r="F11" s="60">
        <v>11</v>
      </c>
      <c r="G11" s="163" t="s">
        <v>21</v>
      </c>
      <c r="H11" s="51">
        <v>2</v>
      </c>
      <c r="I11" s="164">
        <f>IF(OR(H11="DSQ",H11="RAF",H11="DNC",H11="DPG"),0,IF(OR(H11="DNS",H11="DNF"),100*(($F11-$F11+1)/$F11)+50*(LOG($F11/$F11)),100*(($F11-H11+1)/$F11)+50*(LOG($F11/H11))))</f>
        <v>127.92722538380309</v>
      </c>
      <c r="J11" s="174"/>
      <c r="K11" s="168" t="s">
        <v>23</v>
      </c>
      <c r="M11" s="165">
        <v>2</v>
      </c>
      <c r="N11" s="165" t="s">
        <v>1107</v>
      </c>
      <c r="O11" s="166" t="s">
        <v>1108</v>
      </c>
      <c r="P11" s="167" t="s">
        <v>1109</v>
      </c>
      <c r="Q11" s="165" t="s">
        <v>411</v>
      </c>
      <c r="R11" s="165" t="s">
        <v>1218</v>
      </c>
      <c r="S11" s="168" t="s">
        <v>1210</v>
      </c>
      <c r="T11" s="165" t="s">
        <v>1211</v>
      </c>
      <c r="U11" s="165" t="s">
        <v>1211</v>
      </c>
      <c r="V11" s="165" t="s">
        <v>1219</v>
      </c>
      <c r="W11" s="165" t="s">
        <v>1211</v>
      </c>
    </row>
    <row r="12" spans="1:23" x14ac:dyDescent="0.2">
      <c r="A12" s="18">
        <v>10</v>
      </c>
      <c r="B12" s="161" t="s">
        <v>1186</v>
      </c>
      <c r="C12" s="53" t="s">
        <v>1187</v>
      </c>
      <c r="D12" s="162" t="s">
        <v>1188</v>
      </c>
      <c r="F12" s="60">
        <v>3</v>
      </c>
      <c r="G12" s="163" t="s">
        <v>33</v>
      </c>
      <c r="H12" s="51">
        <v>1</v>
      </c>
      <c r="I12" s="164">
        <f>IF(OR(H12="DSQ",H12="RAF",H12="DNC",H12="DPG"),0,IF(OR(H12="DNS",H12="DNF"),100*(($F12-$F12+1)/$F12)+50*(LOG($F12/$F12)),100*(($F12-H12+1)/$F12)+50*(LOG($F12/H12))))</f>
        <v>123.85606273598313</v>
      </c>
      <c r="J12" s="174"/>
      <c r="K12" s="168" t="s">
        <v>23</v>
      </c>
      <c r="M12" s="165">
        <v>3</v>
      </c>
      <c r="N12" s="165" t="s">
        <v>1110</v>
      </c>
      <c r="O12" s="166" t="s">
        <v>388</v>
      </c>
      <c r="P12" s="167" t="s">
        <v>1111</v>
      </c>
      <c r="Q12" s="165" t="s">
        <v>411</v>
      </c>
      <c r="R12" s="165" t="s">
        <v>1220</v>
      </c>
      <c r="S12" s="168" t="s">
        <v>1213</v>
      </c>
      <c r="T12" s="165" t="s">
        <v>1219</v>
      </c>
      <c r="U12" s="165" t="s">
        <v>1206</v>
      </c>
      <c r="V12" s="165" t="s">
        <v>1211</v>
      </c>
      <c r="W12" s="165" t="s">
        <v>1206</v>
      </c>
    </row>
    <row r="13" spans="1:23" x14ac:dyDescent="0.2">
      <c r="A13" s="18">
        <v>11</v>
      </c>
      <c r="B13" s="161" t="s">
        <v>1160</v>
      </c>
      <c r="C13" s="53" t="s">
        <v>52</v>
      </c>
      <c r="D13" s="162" t="s">
        <v>253</v>
      </c>
      <c r="F13" s="60">
        <v>14</v>
      </c>
      <c r="G13" s="163" t="s">
        <v>32</v>
      </c>
      <c r="H13" s="51">
        <v>3</v>
      </c>
      <c r="I13" s="164">
        <f>IF(OR(H13="DSQ",H13="RAF",H13="DNC",H13="DPG"),0,IF(OR(H13="DNS",H13="DNF"),100*(($F13-$F13+1)/$F13)+50*(LOG($F13/$F13)),100*(($F13-H13+1)/$F13)+50*(LOG($F13/H13))))</f>
        <v>119.16462476221449</v>
      </c>
      <c r="J13" s="174"/>
      <c r="K13" s="168" t="s">
        <v>23</v>
      </c>
      <c r="M13" s="165">
        <v>4</v>
      </c>
      <c r="N13" s="165" t="s">
        <v>1112</v>
      </c>
      <c r="O13" s="166" t="s">
        <v>1113</v>
      </c>
      <c r="P13" s="167" t="s">
        <v>1114</v>
      </c>
      <c r="Q13" s="165" t="s">
        <v>411</v>
      </c>
      <c r="R13" s="165" t="s">
        <v>1221</v>
      </c>
      <c r="S13" s="168" t="s">
        <v>1212</v>
      </c>
      <c r="T13" s="165" t="s">
        <v>1214</v>
      </c>
      <c r="U13" s="165" t="s">
        <v>1205</v>
      </c>
      <c r="V13" s="165" t="s">
        <v>1205</v>
      </c>
      <c r="W13" s="165" t="s">
        <v>1205</v>
      </c>
    </row>
    <row r="14" spans="1:23" x14ac:dyDescent="0.2">
      <c r="A14" s="18">
        <v>12</v>
      </c>
      <c r="B14" s="161" t="s">
        <v>1117</v>
      </c>
      <c r="C14" s="53" t="s">
        <v>116</v>
      </c>
      <c r="D14" s="162" t="s">
        <v>1118</v>
      </c>
      <c r="F14" s="60">
        <v>8</v>
      </c>
      <c r="G14" s="163" t="s">
        <v>23</v>
      </c>
      <c r="H14" s="51">
        <v>2</v>
      </c>
      <c r="I14" s="164">
        <f>IF(OR(H14="DSQ",H14="RAF",H14="DNC",H14="DPG"),0,IF(OR(H14="DNS",H14="DNF"),100*(($F14-$F14+1)/$F14)+50*(LOG($F14/$F14)),100*(($F14-H14+1)/$F14)+50*(LOG($F14/H14))))</f>
        <v>117.60299956639813</v>
      </c>
      <c r="J14" s="174"/>
      <c r="K14" s="320" t="s">
        <v>23</v>
      </c>
      <c r="L14" s="309"/>
      <c r="M14" s="321">
        <v>1</v>
      </c>
      <c r="N14" s="321" t="s">
        <v>1115</v>
      </c>
      <c r="O14" s="322" t="s">
        <v>1116</v>
      </c>
      <c r="P14" s="323" t="s">
        <v>412</v>
      </c>
      <c r="Q14" s="321" t="s">
        <v>23</v>
      </c>
      <c r="R14" s="321" t="s">
        <v>1213</v>
      </c>
      <c r="S14" s="320" t="s">
        <v>1206</v>
      </c>
      <c r="T14" s="321" t="s">
        <v>1208</v>
      </c>
      <c r="U14" s="321" t="s">
        <v>1208</v>
      </c>
      <c r="V14" s="321" t="s">
        <v>1208</v>
      </c>
      <c r="W14" s="321" t="s">
        <v>1222</v>
      </c>
    </row>
    <row r="15" spans="1:23" x14ac:dyDescent="0.2">
      <c r="A15" s="18">
        <v>13</v>
      </c>
      <c r="B15" s="161" t="s">
        <v>1261</v>
      </c>
      <c r="C15" s="66" t="s">
        <v>55</v>
      </c>
      <c r="D15" s="162" t="s">
        <v>1097</v>
      </c>
      <c r="F15" s="60">
        <v>7</v>
      </c>
      <c r="G15" s="163" t="s">
        <v>138</v>
      </c>
      <c r="H15" s="51">
        <v>2</v>
      </c>
      <c r="I15" s="164">
        <f>IF(OR(H15="DSQ",H15="RAF",H15="DNC",H15="DPG"),0,IF(OR(H15="DNS",H15="DNF"),100*(($F15-$F15+1)/$F15)+50*(LOG($F15/$F15)),100*(($F15-H15+1)/$F15)+50*(LOG($F15/H15))))</f>
        <v>112.91768793179949</v>
      </c>
      <c r="J15" s="174"/>
      <c r="K15" s="320" t="s">
        <v>23</v>
      </c>
      <c r="L15" s="309"/>
      <c r="M15" s="321">
        <v>2</v>
      </c>
      <c r="N15" s="321" t="s">
        <v>1117</v>
      </c>
      <c r="O15" s="322" t="s">
        <v>116</v>
      </c>
      <c r="P15" s="323" t="s">
        <v>1118</v>
      </c>
      <c r="Q15" s="321" t="s">
        <v>23</v>
      </c>
      <c r="R15" s="321" t="s">
        <v>1212</v>
      </c>
      <c r="S15" s="320" t="s">
        <v>1223</v>
      </c>
      <c r="T15" s="321" t="s">
        <v>1211</v>
      </c>
      <c r="U15" s="321" t="s">
        <v>1211</v>
      </c>
      <c r="V15" s="321" t="s">
        <v>1222</v>
      </c>
      <c r="W15" s="321" t="s">
        <v>1206</v>
      </c>
    </row>
    <row r="16" spans="1:23" x14ac:dyDescent="0.2">
      <c r="A16" s="18">
        <v>14</v>
      </c>
      <c r="B16" s="161" t="s">
        <v>1135</v>
      </c>
      <c r="C16" s="53" t="s">
        <v>759</v>
      </c>
      <c r="D16" s="162" t="s">
        <v>1136</v>
      </c>
      <c r="F16" s="60">
        <v>11</v>
      </c>
      <c r="G16" s="163" t="s">
        <v>21</v>
      </c>
      <c r="H16" s="51">
        <v>3</v>
      </c>
      <c r="I16" s="164">
        <f>IF(OR(H16="DSQ",H16="RAF",H16="DNC",H16="DPG"),0,IF(OR(H16="DNS",H16="DNF"),100*(($F16-$F16+1)/$F16)+50*(LOG($F16/$F16)),100*(($F16-H16+1)/$F16)+50*(LOG($F16/H16))))</f>
        <v>110.03175334010996</v>
      </c>
      <c r="J16" s="174"/>
      <c r="K16" s="320" t="s">
        <v>23</v>
      </c>
      <c r="L16" s="309"/>
      <c r="M16" s="321">
        <v>3</v>
      </c>
      <c r="N16" s="321" t="s">
        <v>1119</v>
      </c>
      <c r="O16" s="322" t="s">
        <v>137</v>
      </c>
      <c r="P16" s="323" t="s">
        <v>1120</v>
      </c>
      <c r="Q16" s="321" t="s">
        <v>23</v>
      </c>
      <c r="R16" s="321" t="s">
        <v>1212</v>
      </c>
      <c r="S16" s="320" t="s">
        <v>1213</v>
      </c>
      <c r="T16" s="321" t="s">
        <v>1206</v>
      </c>
      <c r="U16" s="321" t="s">
        <v>1214</v>
      </c>
      <c r="V16" s="321" t="s">
        <v>1206</v>
      </c>
      <c r="W16" s="321" t="s">
        <v>1211</v>
      </c>
    </row>
    <row r="17" spans="1:23" x14ac:dyDescent="0.2">
      <c r="A17" s="18">
        <v>15</v>
      </c>
      <c r="B17" s="161" t="s">
        <v>1193</v>
      </c>
      <c r="C17" s="66" t="s">
        <v>48</v>
      </c>
      <c r="D17" s="162" t="s">
        <v>245</v>
      </c>
      <c r="F17" s="60">
        <v>6</v>
      </c>
      <c r="G17" s="163" t="s">
        <v>110</v>
      </c>
      <c r="H17" s="51">
        <v>2</v>
      </c>
      <c r="I17" s="164">
        <f>IF(OR(H17="DSQ",H17="RAF",H17="DNC",H17="DPG"),0,IF(OR(H17="DNS",H17="DNF"),100*(($F17-$F17+1)/$F17)+50*(LOG($F17/$F17)),100*(($F17-H17+1)/$F17)+50*(LOG($F17/H17))))</f>
        <v>107.18939606931647</v>
      </c>
      <c r="J17" s="174"/>
      <c r="K17" s="320" t="s">
        <v>23</v>
      </c>
      <c r="L17" s="309"/>
      <c r="M17" s="321">
        <v>4</v>
      </c>
      <c r="N17" s="321" t="s">
        <v>1121</v>
      </c>
      <c r="O17" s="322" t="s">
        <v>44</v>
      </c>
      <c r="P17" s="323" t="s">
        <v>256</v>
      </c>
      <c r="Q17" s="321" t="s">
        <v>23</v>
      </c>
      <c r="R17" s="321" t="s">
        <v>1224</v>
      </c>
      <c r="S17" s="320" t="s">
        <v>1218</v>
      </c>
      <c r="T17" s="321" t="s">
        <v>1214</v>
      </c>
      <c r="U17" s="321" t="s">
        <v>1206</v>
      </c>
      <c r="V17" s="321" t="s">
        <v>1211</v>
      </c>
      <c r="W17" s="321" t="s">
        <v>1205</v>
      </c>
    </row>
    <row r="18" spans="1:23" x14ac:dyDescent="0.2">
      <c r="A18" s="18">
        <v>16</v>
      </c>
      <c r="B18" s="161" t="s">
        <v>1161</v>
      </c>
      <c r="C18" s="53" t="s">
        <v>1162</v>
      </c>
      <c r="D18" s="162" t="s">
        <v>1163</v>
      </c>
      <c r="F18" s="60">
        <v>14</v>
      </c>
      <c r="G18" s="163" t="s">
        <v>32</v>
      </c>
      <c r="H18" s="51">
        <v>4</v>
      </c>
      <c r="I18" s="164">
        <f>IF(OR(H18="DSQ",H18="RAF",H18="DNC",H18="DPG"),0,IF(OR(H18="DNS",H18="DNF"),100*(($F18-$F18+1)/$F18)+50*(LOG($F18/$F18)),100*(($F18-H18+1)/$F18)+50*(LOG($F18/H18))))</f>
        <v>105.77483078894235</v>
      </c>
      <c r="J18" s="174"/>
      <c r="K18" s="320" t="s">
        <v>23</v>
      </c>
      <c r="L18" s="309"/>
      <c r="M18" s="321">
        <v>5</v>
      </c>
      <c r="N18" s="321" t="s">
        <v>1122</v>
      </c>
      <c r="O18" s="322" t="s">
        <v>1123</v>
      </c>
      <c r="P18" s="323" t="s">
        <v>1124</v>
      </c>
      <c r="Q18" s="321" t="s">
        <v>23</v>
      </c>
      <c r="R18" s="321" t="s">
        <v>1225</v>
      </c>
      <c r="S18" s="320" t="s">
        <v>1220</v>
      </c>
      <c r="T18" s="321" t="s">
        <v>1210</v>
      </c>
      <c r="U18" s="321" t="s">
        <v>1226</v>
      </c>
      <c r="V18" s="321" t="s">
        <v>1205</v>
      </c>
      <c r="W18" s="321" t="s">
        <v>1208</v>
      </c>
    </row>
    <row r="19" spans="1:23" x14ac:dyDescent="0.2">
      <c r="A19" s="18">
        <v>17</v>
      </c>
      <c r="B19" s="161" t="s">
        <v>1152</v>
      </c>
      <c r="C19" s="66" t="s">
        <v>264</v>
      </c>
      <c r="D19" s="162" t="s">
        <v>265</v>
      </c>
      <c r="F19" s="60">
        <v>5</v>
      </c>
      <c r="G19" s="163" t="s">
        <v>1151</v>
      </c>
      <c r="H19" s="51">
        <v>2</v>
      </c>
      <c r="I19" s="164">
        <f>IF(OR(H19="DSQ",H19="RAF",H19="DNC",H19="DPG"),0,IF(OR(H19="DNS",H19="DNF"),100*(($F19-$F19+1)/$F19)+50*(LOG($F19/$F19)),100*(($F19-H19+1)/$F19)+50*(LOG($F19/H19))))</f>
        <v>99.897000433601875</v>
      </c>
      <c r="J19" s="174"/>
      <c r="K19" s="320" t="s">
        <v>23</v>
      </c>
      <c r="L19" s="309"/>
      <c r="M19" s="321">
        <v>6</v>
      </c>
      <c r="N19" s="321" t="s">
        <v>1125</v>
      </c>
      <c r="O19" s="322" t="s">
        <v>954</v>
      </c>
      <c r="P19" s="323" t="s">
        <v>1126</v>
      </c>
      <c r="Q19" s="321" t="s">
        <v>23</v>
      </c>
      <c r="R19" s="321" t="s">
        <v>1217</v>
      </c>
      <c r="S19" s="320" t="s">
        <v>1227</v>
      </c>
      <c r="T19" s="321" t="s">
        <v>1228</v>
      </c>
      <c r="U19" s="321" t="s">
        <v>1210</v>
      </c>
      <c r="V19" s="321" t="s">
        <v>1210</v>
      </c>
      <c r="W19" s="321" t="s">
        <v>1229</v>
      </c>
    </row>
    <row r="20" spans="1:23" x14ac:dyDescent="0.2">
      <c r="A20" s="18">
        <v>18</v>
      </c>
      <c r="B20" s="161" t="s">
        <v>1119</v>
      </c>
      <c r="C20" s="53" t="s">
        <v>137</v>
      </c>
      <c r="D20" s="162" t="s">
        <v>1120</v>
      </c>
      <c r="F20" s="60">
        <v>8</v>
      </c>
      <c r="G20" s="163" t="s">
        <v>23</v>
      </c>
      <c r="H20" s="51">
        <v>3</v>
      </c>
      <c r="I20" s="164">
        <f>IF(OR(H20="DSQ",H20="RAF",H20="DNC",H20="DPG"),0,IF(OR(H20="DNS",H20="DNF"),100*(($F20-$F20+1)/$F20)+50*(LOG($F20/$F20)),100*(($F20-H20+1)/$F20)+50*(LOG($F20/H20))))</f>
        <v>96.298436613614058</v>
      </c>
      <c r="J20" s="174"/>
      <c r="K20" s="320" t="s">
        <v>23</v>
      </c>
      <c r="L20" s="309"/>
      <c r="M20" s="321">
        <v>7</v>
      </c>
      <c r="N20" s="321" t="s">
        <v>1127</v>
      </c>
      <c r="O20" s="322" t="s">
        <v>953</v>
      </c>
      <c r="P20" s="323" t="s">
        <v>1128</v>
      </c>
      <c r="Q20" s="321" t="s">
        <v>23</v>
      </c>
      <c r="R20" s="321" t="s">
        <v>1230</v>
      </c>
      <c r="S20" s="320" t="s">
        <v>1231</v>
      </c>
      <c r="T20" s="321" t="s">
        <v>1229</v>
      </c>
      <c r="U20" s="321" t="s">
        <v>1228</v>
      </c>
      <c r="V20" s="321" t="s">
        <v>1223</v>
      </c>
      <c r="W20" s="321" t="s">
        <v>1210</v>
      </c>
    </row>
    <row r="21" spans="1:23" x14ac:dyDescent="0.2">
      <c r="A21" s="18">
        <v>19</v>
      </c>
      <c r="B21" s="161" t="s">
        <v>1137</v>
      </c>
      <c r="C21" s="53" t="s">
        <v>382</v>
      </c>
      <c r="D21" s="162" t="s">
        <v>1138</v>
      </c>
      <c r="F21" s="60">
        <v>11</v>
      </c>
      <c r="G21" s="163" t="s">
        <v>21</v>
      </c>
      <c r="H21" s="51">
        <v>4</v>
      </c>
      <c r="I21" s="164">
        <f>IF(OR(H21="DSQ",H21="RAF",H21="DNC",H21="DPG"),0,IF(OR(H21="DNS",H21="DNF"),100*(($F21-$F21+1)/$F21)+50*(LOG($F21/$F21)),100*(($F21-H21+1)/$F21)+50*(LOG($F21/H21))))</f>
        <v>94.693907418785869</v>
      </c>
      <c r="J21" s="174"/>
      <c r="K21" s="320" t="s">
        <v>23</v>
      </c>
      <c r="L21" s="309"/>
      <c r="M21" s="321">
        <v>8</v>
      </c>
      <c r="N21" s="321" t="s">
        <v>1129</v>
      </c>
      <c r="O21" s="322" t="s">
        <v>1130</v>
      </c>
      <c r="P21" s="323" t="s">
        <v>1131</v>
      </c>
      <c r="Q21" s="321" t="s">
        <v>23</v>
      </c>
      <c r="R21" s="321" t="s">
        <v>1232</v>
      </c>
      <c r="S21" s="320" t="s">
        <v>1233</v>
      </c>
      <c r="T21" s="321" t="s">
        <v>17</v>
      </c>
      <c r="U21" s="321" t="s">
        <v>16</v>
      </c>
      <c r="V21" s="321" t="s">
        <v>17</v>
      </c>
      <c r="W21" s="321" t="s">
        <v>17</v>
      </c>
    </row>
    <row r="22" spans="1:23" x14ac:dyDescent="0.2">
      <c r="A22" s="18">
        <v>20</v>
      </c>
      <c r="B22" s="161" t="s">
        <v>1164</v>
      </c>
      <c r="C22" s="66" t="s">
        <v>392</v>
      </c>
      <c r="D22" s="162" t="s">
        <v>1165</v>
      </c>
      <c r="F22" s="60">
        <v>14</v>
      </c>
      <c r="G22" s="163" t="s">
        <v>32</v>
      </c>
      <c r="H22" s="51">
        <v>5</v>
      </c>
      <c r="I22" s="164">
        <f>IF(OR(H22="DSQ",H22="RAF",H22="DNC",H22="DPG"),0,IF(OR(H22="DNS",H22="DNF"),100*(($F22-$F22+1)/$F22)+50*(LOG($F22/$F22)),100*(($F22-H22+1)/$F22)+50*(LOG($F22/H22))))</f>
        <v>93.786472995682388</v>
      </c>
      <c r="J22" s="174"/>
      <c r="K22" s="168" t="s">
        <v>21</v>
      </c>
      <c r="M22" s="165">
        <v>1</v>
      </c>
      <c r="N22" s="165" t="s">
        <v>1132</v>
      </c>
      <c r="O22" s="166" t="s">
        <v>1052</v>
      </c>
      <c r="P22" s="167" t="s">
        <v>1133</v>
      </c>
      <c r="Q22" s="165" t="s">
        <v>21</v>
      </c>
      <c r="R22" s="165" t="s">
        <v>1223</v>
      </c>
      <c r="S22" s="168" t="s">
        <v>1206</v>
      </c>
      <c r="T22" s="165" t="s">
        <v>1208</v>
      </c>
      <c r="U22" s="165" t="s">
        <v>1208</v>
      </c>
      <c r="V22" s="165" t="s">
        <v>1208</v>
      </c>
      <c r="W22" s="165" t="s">
        <v>1214</v>
      </c>
    </row>
    <row r="23" spans="1:23" x14ac:dyDescent="0.2">
      <c r="A23" s="18">
        <v>21</v>
      </c>
      <c r="B23" s="161" t="s">
        <v>1107</v>
      </c>
      <c r="C23" s="53" t="s">
        <v>1108</v>
      </c>
      <c r="D23" s="162" t="s">
        <v>1109</v>
      </c>
      <c r="F23" s="60">
        <v>4</v>
      </c>
      <c r="G23" s="163" t="s">
        <v>411</v>
      </c>
      <c r="H23" s="51">
        <v>2</v>
      </c>
      <c r="I23" s="164">
        <f>IF(OR(H23="DSQ",H23="RAF",H23="DNC",H23="DPG"),0,IF(OR(H23="DNS",H23="DNF"),100*(($F23-$F23+1)/$F23)+50*(LOG($F23/$F23)),100*(($F23-H23+1)/$F23)+50*(LOG($F23/H23))))</f>
        <v>90.051499783199063</v>
      </c>
      <c r="J23" s="174"/>
      <c r="K23" s="168" t="s">
        <v>21</v>
      </c>
      <c r="M23" s="165">
        <v>2</v>
      </c>
      <c r="N23" s="165" t="s">
        <v>1134</v>
      </c>
      <c r="O23" s="166" t="s">
        <v>238</v>
      </c>
      <c r="P23" s="167" t="s">
        <v>239</v>
      </c>
      <c r="Q23" s="165" t="s">
        <v>21</v>
      </c>
      <c r="R23" s="165" t="s">
        <v>1220</v>
      </c>
      <c r="S23" s="168" t="s">
        <v>1210</v>
      </c>
      <c r="T23" s="165" t="s">
        <v>1211</v>
      </c>
      <c r="U23" s="165" t="s">
        <v>1211</v>
      </c>
      <c r="V23" s="165" t="s">
        <v>1211</v>
      </c>
      <c r="W23" s="165" t="s">
        <v>1222</v>
      </c>
    </row>
    <row r="24" spans="1:23" x14ac:dyDescent="0.2">
      <c r="A24" s="18">
        <v>22</v>
      </c>
      <c r="B24" s="161" t="s">
        <v>1098</v>
      </c>
      <c r="C24" s="53" t="s">
        <v>1099</v>
      </c>
      <c r="D24" s="162" t="s">
        <v>1100</v>
      </c>
      <c r="F24" s="60">
        <v>7</v>
      </c>
      <c r="G24" s="163" t="s">
        <v>138</v>
      </c>
      <c r="H24" s="51">
        <v>3</v>
      </c>
      <c r="I24" s="164">
        <f>IF(OR(H24="DSQ",H24="RAF",H24="DNC",H24="DPG"),0,IF(OR(H24="DNS",H24="DNF"),100*(($F24-$F24+1)/$F24)+50*(LOG($F24/$F24)),100*(($F24-H24+1)/$F24)+50*(LOG($F24/H24))))</f>
        <v>89.827410693301147</v>
      </c>
      <c r="J24" s="174"/>
      <c r="K24" s="168" t="s">
        <v>21</v>
      </c>
      <c r="M24" s="165">
        <v>3</v>
      </c>
      <c r="N24" s="165" t="s">
        <v>1135</v>
      </c>
      <c r="O24" s="166" t="s">
        <v>759</v>
      </c>
      <c r="P24" s="167" t="s">
        <v>1136</v>
      </c>
      <c r="Q24" s="165" t="s">
        <v>21</v>
      </c>
      <c r="R24" s="165" t="s">
        <v>1234</v>
      </c>
      <c r="S24" s="168" t="s">
        <v>1223</v>
      </c>
      <c r="T24" s="165" t="s">
        <v>1206</v>
      </c>
      <c r="U24" s="165" t="s">
        <v>1206</v>
      </c>
      <c r="V24" s="165" t="s">
        <v>1235</v>
      </c>
      <c r="W24" s="165" t="s">
        <v>1208</v>
      </c>
    </row>
    <row r="25" spans="1:23" x14ac:dyDescent="0.2">
      <c r="A25" s="18">
        <v>23</v>
      </c>
      <c r="B25" s="161" t="s">
        <v>1166</v>
      </c>
      <c r="C25" s="66" t="s">
        <v>120</v>
      </c>
      <c r="D25" s="162" t="s">
        <v>1167</v>
      </c>
      <c r="F25" s="60">
        <v>14</v>
      </c>
      <c r="G25" s="163" t="s">
        <v>32</v>
      </c>
      <c r="H25" s="51">
        <v>6</v>
      </c>
      <c r="I25" s="164">
        <f>IF(OR(H25="DSQ",H25="RAF",H25="DNC",H25="DPG"),0,IF(OR(H25="DNS",H25="DNF"),100*(($F25-$F25+1)/$F25)+50*(LOG($F25/$F25)),100*(($F25-H25+1)/$F25)+50*(LOG($F25/H25))))</f>
        <v>82.684553550444008</v>
      </c>
      <c r="J25" s="174"/>
      <c r="K25" s="168" t="s">
        <v>21</v>
      </c>
      <c r="M25" s="165">
        <v>4</v>
      </c>
      <c r="N25" s="165" t="s">
        <v>1137</v>
      </c>
      <c r="O25" s="166" t="s">
        <v>382</v>
      </c>
      <c r="P25" s="167" t="s">
        <v>1138</v>
      </c>
      <c r="Q25" s="165" t="s">
        <v>21</v>
      </c>
      <c r="R25" s="165" t="s">
        <v>1236</v>
      </c>
      <c r="S25" s="168" t="s">
        <v>1220</v>
      </c>
      <c r="T25" s="165" t="s">
        <v>1205</v>
      </c>
      <c r="U25" s="165" t="s">
        <v>1205</v>
      </c>
      <c r="V25" s="165" t="s">
        <v>1237</v>
      </c>
      <c r="W25" s="165" t="s">
        <v>1206</v>
      </c>
    </row>
    <row r="26" spans="1:23" x14ac:dyDescent="0.2">
      <c r="A26" s="18">
        <v>24</v>
      </c>
      <c r="B26" s="161" t="s">
        <v>1194</v>
      </c>
      <c r="C26" s="66" t="s">
        <v>251</v>
      </c>
      <c r="D26" s="162" t="s">
        <v>252</v>
      </c>
      <c r="F26" s="60">
        <v>6</v>
      </c>
      <c r="G26" s="163" t="s">
        <v>110</v>
      </c>
      <c r="H26" s="51">
        <v>3</v>
      </c>
      <c r="I26" s="164">
        <f>IF(OR(H26="DSQ",H26="RAF",H26="DNC",H26="DPG"),0,IF(OR(H26="DNS",H26="DNF"),100*(($F26-$F26+1)/$F26)+50*(LOG($F26/$F26)),100*(($F26-H26+1)/$F26)+50*(LOG($F26/H26))))</f>
        <v>81.71816644986572</v>
      </c>
      <c r="J26" s="174"/>
      <c r="K26" s="168" t="s">
        <v>21</v>
      </c>
      <c r="M26" s="165">
        <v>5</v>
      </c>
      <c r="N26" s="165" t="s">
        <v>1139</v>
      </c>
      <c r="O26" s="166" t="s">
        <v>117</v>
      </c>
      <c r="P26" s="167" t="s">
        <v>260</v>
      </c>
      <c r="Q26" s="165" t="s">
        <v>21</v>
      </c>
      <c r="R26" s="165" t="s">
        <v>1217</v>
      </c>
      <c r="S26" s="168" t="s">
        <v>1212</v>
      </c>
      <c r="T26" s="165" t="s">
        <v>1210</v>
      </c>
      <c r="U26" s="165" t="s">
        <v>17</v>
      </c>
      <c r="V26" s="165" t="s">
        <v>1205</v>
      </c>
      <c r="W26" s="165" t="s">
        <v>1211</v>
      </c>
    </row>
    <row r="27" spans="1:23" x14ac:dyDescent="0.2">
      <c r="A27" s="18">
        <v>25</v>
      </c>
      <c r="B27" s="161" t="s">
        <v>1139</v>
      </c>
      <c r="C27" s="66" t="s">
        <v>117</v>
      </c>
      <c r="D27" s="162" t="s">
        <v>260</v>
      </c>
      <c r="F27" s="60">
        <v>11</v>
      </c>
      <c r="G27" s="163" t="s">
        <v>21</v>
      </c>
      <c r="H27" s="51">
        <v>5</v>
      </c>
      <c r="I27" s="164">
        <f>IF(OR(H27="DSQ",H27="RAF",H27="DNC",H27="DPG"),0,IF(OR(H27="DNS",H27="DNF"),100*(($F27-$F27+1)/$F27)+50*(LOG($F27/$F27)),100*(($F27-H27+1)/$F27)+50*(LOG($F27/H27))))</f>
        <v>80.75749767747395</v>
      </c>
      <c r="J27" s="174"/>
      <c r="K27" s="168" t="s">
        <v>21</v>
      </c>
      <c r="M27" s="165">
        <v>6</v>
      </c>
      <c r="N27" s="165" t="s">
        <v>1140</v>
      </c>
      <c r="O27" s="166" t="s">
        <v>51</v>
      </c>
      <c r="P27" s="167" t="s">
        <v>1141</v>
      </c>
      <c r="Q27" s="165" t="s">
        <v>21</v>
      </c>
      <c r="R27" s="165" t="s">
        <v>1238</v>
      </c>
      <c r="S27" s="168" t="s">
        <v>1234</v>
      </c>
      <c r="T27" s="165" t="s">
        <v>1228</v>
      </c>
      <c r="U27" s="165" t="s">
        <v>1228</v>
      </c>
      <c r="V27" s="165" t="s">
        <v>1228</v>
      </c>
      <c r="W27" s="165" t="s">
        <v>1239</v>
      </c>
    </row>
    <row r="28" spans="1:23" x14ac:dyDescent="0.2">
      <c r="A28" s="18">
        <v>26</v>
      </c>
      <c r="B28" s="161" t="s">
        <v>1121</v>
      </c>
      <c r="C28" s="53" t="s">
        <v>44</v>
      </c>
      <c r="D28" s="162" t="s">
        <v>256</v>
      </c>
      <c r="F28" s="60">
        <v>8</v>
      </c>
      <c r="G28" s="163" t="s">
        <v>23</v>
      </c>
      <c r="H28" s="51">
        <v>4</v>
      </c>
      <c r="I28" s="164">
        <f>IF(OR(H28="DSQ",H28="RAF",H28="DNC",H28="DPG"),0,IF(OR(H28="DNS",H28="DNF"),100*(($F28-$F28+1)/$F28)+50*(LOG($F28/$F28)),100*(($F28-H28+1)/$F28)+50*(LOG($F28/H28))))</f>
        <v>77.551499783199063</v>
      </c>
      <c r="J28" s="174"/>
      <c r="K28" s="168" t="s">
        <v>21</v>
      </c>
      <c r="M28" s="165">
        <v>7</v>
      </c>
      <c r="N28" s="165" t="s">
        <v>1142</v>
      </c>
      <c r="O28" s="166" t="s">
        <v>35</v>
      </c>
      <c r="P28" s="167" t="s">
        <v>246</v>
      </c>
      <c r="Q28" s="165" t="s">
        <v>21</v>
      </c>
      <c r="R28" s="165" t="s">
        <v>1240</v>
      </c>
      <c r="S28" s="168" t="s">
        <v>1236</v>
      </c>
      <c r="T28" s="165" t="s">
        <v>1218</v>
      </c>
      <c r="U28" s="165" t="s">
        <v>1210</v>
      </c>
      <c r="V28" s="165" t="s">
        <v>1223</v>
      </c>
      <c r="W28" s="165" t="s">
        <v>259</v>
      </c>
    </row>
    <row r="29" spans="1:23" x14ac:dyDescent="0.2">
      <c r="A29" s="18">
        <v>27</v>
      </c>
      <c r="B29" s="161" t="s">
        <v>1189</v>
      </c>
      <c r="C29" s="53" t="s">
        <v>49</v>
      </c>
      <c r="D29" s="162" t="s">
        <v>237</v>
      </c>
      <c r="F29" s="60">
        <v>3</v>
      </c>
      <c r="G29" s="163" t="s">
        <v>33</v>
      </c>
      <c r="H29" s="51">
        <v>2</v>
      </c>
      <c r="I29" s="164">
        <f>IF(OR(H29="DSQ",H29="RAF",H29="DNC",H29="DPG"),0,IF(OR(H29="DNS",H29="DNF"),100*(($F29-$F29+1)/$F29)+50*(LOG($F29/$F29)),100*(($F29-H29+1)/$F29)+50*(LOG($F29/H29))))</f>
        <v>75.471229619450725</v>
      </c>
      <c r="J29" s="174"/>
      <c r="K29" s="168" t="s">
        <v>21</v>
      </c>
      <c r="M29" s="165">
        <v>8</v>
      </c>
      <c r="N29" s="165" t="s">
        <v>1143</v>
      </c>
      <c r="O29" s="166" t="s">
        <v>46</v>
      </c>
      <c r="P29" s="167" t="s">
        <v>420</v>
      </c>
      <c r="Q29" s="165" t="s">
        <v>21</v>
      </c>
      <c r="R29" s="165" t="s">
        <v>1241</v>
      </c>
      <c r="S29" s="168" t="s">
        <v>1242</v>
      </c>
      <c r="T29" s="165" t="s">
        <v>1223</v>
      </c>
      <c r="U29" s="165" t="s">
        <v>1235</v>
      </c>
      <c r="V29" s="165" t="s">
        <v>1213</v>
      </c>
      <c r="W29" s="165" t="s">
        <v>1213</v>
      </c>
    </row>
    <row r="30" spans="1:23" x14ac:dyDescent="0.2">
      <c r="A30" s="18">
        <v>28</v>
      </c>
      <c r="B30" s="161" t="s">
        <v>1168</v>
      </c>
      <c r="C30" s="53" t="s">
        <v>82</v>
      </c>
      <c r="D30" s="162" t="s">
        <v>268</v>
      </c>
      <c r="F30" s="60">
        <v>14</v>
      </c>
      <c r="G30" s="163" t="s">
        <v>32</v>
      </c>
      <c r="H30" s="51">
        <v>7</v>
      </c>
      <c r="I30" s="164">
        <f>IF(OR(H30="DSQ",H30="RAF",H30="DNC",H30="DPG"),0,IF(OR(H30="DNS",H30="DNF"),100*(($F30-$F30+1)/$F30)+50*(LOG($F30/$F30)),100*(($F30-H30+1)/$F30)+50*(LOG($F30/H30))))</f>
        <v>72.194356926056201</v>
      </c>
      <c r="J30" s="174"/>
      <c r="K30" s="168" t="s">
        <v>21</v>
      </c>
      <c r="M30" s="165">
        <v>9</v>
      </c>
      <c r="N30" s="165" t="s">
        <v>1144</v>
      </c>
      <c r="O30" s="166" t="s">
        <v>400</v>
      </c>
      <c r="P30" s="167" t="s">
        <v>1145</v>
      </c>
      <c r="Q30" s="165" t="s">
        <v>21</v>
      </c>
      <c r="R30" s="165" t="s">
        <v>1243</v>
      </c>
      <c r="S30" s="168" t="s">
        <v>1230</v>
      </c>
      <c r="T30" s="165" t="s">
        <v>1213</v>
      </c>
      <c r="U30" s="165" t="s">
        <v>16</v>
      </c>
      <c r="V30" s="165" t="s">
        <v>1215</v>
      </c>
      <c r="W30" s="165" t="s">
        <v>1223</v>
      </c>
    </row>
    <row r="31" spans="1:23" x14ac:dyDescent="0.2">
      <c r="A31" s="18">
        <v>29</v>
      </c>
      <c r="B31" s="161" t="s">
        <v>1153</v>
      </c>
      <c r="C31" s="53" t="s">
        <v>40</v>
      </c>
      <c r="D31" s="162" t="s">
        <v>267</v>
      </c>
      <c r="F31" s="60">
        <v>5</v>
      </c>
      <c r="G31" s="163" t="s">
        <v>1151</v>
      </c>
      <c r="H31" s="51">
        <v>3</v>
      </c>
      <c r="I31" s="164">
        <f>IF(OR(H31="DSQ",H31="RAF",H31="DNC",H31="DPG"),0,IF(OR(H31="DNS",H31="DNF"),100*(($F31-$F31+1)/$F31)+50*(LOG($F31/$F31)),100*(($F31-H31+1)/$F31)+50*(LOG($F31/H31))))</f>
        <v>71.092437480817821</v>
      </c>
      <c r="J31" s="174"/>
      <c r="K31" s="168" t="s">
        <v>21</v>
      </c>
      <c r="M31" s="165">
        <v>10</v>
      </c>
      <c r="N31" s="165" t="s">
        <v>1146</v>
      </c>
      <c r="O31" s="166" t="s">
        <v>67</v>
      </c>
      <c r="P31" s="167" t="s">
        <v>257</v>
      </c>
      <c r="Q31" s="165" t="s">
        <v>21</v>
      </c>
      <c r="R31" s="165" t="s">
        <v>1244</v>
      </c>
      <c r="S31" s="168" t="s">
        <v>1230</v>
      </c>
      <c r="T31" s="165" t="s">
        <v>1245</v>
      </c>
      <c r="U31" s="165" t="s">
        <v>1223</v>
      </c>
      <c r="V31" s="165" t="s">
        <v>1218</v>
      </c>
      <c r="W31" s="165" t="s">
        <v>1218</v>
      </c>
    </row>
    <row r="32" spans="1:23" x14ac:dyDescent="0.2">
      <c r="A32" s="18">
        <v>30</v>
      </c>
      <c r="B32" s="161" t="s">
        <v>1101</v>
      </c>
      <c r="C32" s="66" t="s">
        <v>823</v>
      </c>
      <c r="D32" s="162" t="s">
        <v>1102</v>
      </c>
      <c r="F32" s="60">
        <v>7</v>
      </c>
      <c r="G32" s="163" t="s">
        <v>138</v>
      </c>
      <c r="H32" s="51">
        <v>4</v>
      </c>
      <c r="I32" s="164">
        <f>IF(OR(H32="DSQ",H32="RAF",H32="DNC",H32="DPG"),0,IF(OR(H32="DNS",H32="DNF"),100*(($F32-$F32+1)/$F32)+50*(LOG($F32/$F32)),100*(($F32-H32+1)/$F32)+50*(LOG($F32/H32))))</f>
        <v>69.29475957717186</v>
      </c>
      <c r="J32" s="174"/>
      <c r="K32" s="168" t="s">
        <v>21</v>
      </c>
      <c r="M32" s="165">
        <v>11</v>
      </c>
      <c r="N32" s="165" t="s">
        <v>1147</v>
      </c>
      <c r="O32" s="166" t="s">
        <v>1148</v>
      </c>
      <c r="P32" s="167" t="s">
        <v>261</v>
      </c>
      <c r="Q32" s="165" t="s">
        <v>21</v>
      </c>
      <c r="R32" s="165" t="s">
        <v>1246</v>
      </c>
      <c r="S32" s="168" t="s">
        <v>1247</v>
      </c>
      <c r="T32" s="165" t="s">
        <v>1237</v>
      </c>
      <c r="U32" s="165" t="s">
        <v>1218</v>
      </c>
      <c r="V32" s="165" t="s">
        <v>1220</v>
      </c>
      <c r="W32" s="165" t="s">
        <v>1215</v>
      </c>
    </row>
    <row r="33" spans="1:23" x14ac:dyDescent="0.2">
      <c r="A33" s="18">
        <v>31</v>
      </c>
      <c r="B33" s="161" t="s">
        <v>1140</v>
      </c>
      <c r="C33" s="66" t="s">
        <v>51</v>
      </c>
      <c r="D33" s="162" t="s">
        <v>1141</v>
      </c>
      <c r="F33" s="60">
        <v>11</v>
      </c>
      <c r="G33" s="163" t="s">
        <v>21</v>
      </c>
      <c r="H33" s="51">
        <v>6</v>
      </c>
      <c r="I33" s="164">
        <f>IF(OR(H33="DSQ",H33="RAF",H33="DNC",H33="DPG"),0,IF(OR(H33="DNS",H33="DNF"),100*(($F33-$F33+1)/$F33)+50*(LOG($F33/$F33)),100*(($F33-H33+1)/$F33)+50*(LOG($F33/H33))))</f>
        <v>67.707526284183615</v>
      </c>
      <c r="J33" s="174"/>
      <c r="K33" s="320" t="s">
        <v>21</v>
      </c>
      <c r="L33" s="309"/>
      <c r="M33" s="321">
        <v>1</v>
      </c>
      <c r="N33" s="321" t="s">
        <v>1149</v>
      </c>
      <c r="O33" s="322" t="s">
        <v>951</v>
      </c>
      <c r="P33" s="323" t="s">
        <v>1150</v>
      </c>
      <c r="Q33" s="321" t="s">
        <v>1151</v>
      </c>
      <c r="R33" s="321" t="s">
        <v>1205</v>
      </c>
      <c r="S33" s="320" t="s">
        <v>1206</v>
      </c>
      <c r="T33" s="321" t="s">
        <v>1207</v>
      </c>
      <c r="U33" s="321" t="s">
        <v>1208</v>
      </c>
      <c r="V33" s="321" t="s">
        <v>1208</v>
      </c>
      <c r="W33" s="321" t="s">
        <v>1208</v>
      </c>
    </row>
    <row r="34" spans="1:23" x14ac:dyDescent="0.2">
      <c r="A34" s="18">
        <v>32</v>
      </c>
      <c r="B34" s="161" t="s">
        <v>1169</v>
      </c>
      <c r="C34" s="53" t="s">
        <v>1170</v>
      </c>
      <c r="D34" s="162" t="s">
        <v>1171</v>
      </c>
      <c r="F34" s="60">
        <v>14</v>
      </c>
      <c r="G34" s="163" t="s">
        <v>32</v>
      </c>
      <c r="H34" s="51">
        <v>8</v>
      </c>
      <c r="I34" s="164">
        <f>IF(OR(H34="DSQ",H34="RAF",H34="DNC",H34="DPG"),0,IF(OR(H34="DNS",H34="DNF"),100*(($F34-$F34+1)/$F34)+50*(LOG($F34/$F34)),100*(($F34-H34+1)/$F34)+50*(LOG($F34/H34))))</f>
        <v>62.151902434314721</v>
      </c>
      <c r="J34" s="174"/>
      <c r="K34" s="320" t="s">
        <v>22</v>
      </c>
      <c r="L34" s="309"/>
      <c r="M34" s="321">
        <v>2</v>
      </c>
      <c r="N34" s="321" t="s">
        <v>1152</v>
      </c>
      <c r="O34" s="322" t="s">
        <v>264</v>
      </c>
      <c r="P34" s="323" t="s">
        <v>265</v>
      </c>
      <c r="Q34" s="321" t="s">
        <v>1151</v>
      </c>
      <c r="R34" s="321" t="s">
        <v>1215</v>
      </c>
      <c r="S34" s="320" t="s">
        <v>1210</v>
      </c>
      <c r="T34" s="321" t="s">
        <v>1211</v>
      </c>
      <c r="U34" s="321" t="s">
        <v>1211</v>
      </c>
      <c r="V34" s="321" t="s">
        <v>1211</v>
      </c>
      <c r="W34" s="321" t="s">
        <v>1214</v>
      </c>
    </row>
    <row r="35" spans="1:23" x14ac:dyDescent="0.2">
      <c r="A35" s="18">
        <v>33</v>
      </c>
      <c r="B35" s="161" t="s">
        <v>1122</v>
      </c>
      <c r="C35" s="53" t="s">
        <v>1123</v>
      </c>
      <c r="D35" s="162" t="s">
        <v>1124</v>
      </c>
      <c r="F35" s="60">
        <v>8</v>
      </c>
      <c r="G35" s="163" t="s">
        <v>23</v>
      </c>
      <c r="H35" s="51">
        <v>5</v>
      </c>
      <c r="I35" s="164">
        <f>IF(OR(H35="DSQ",H35="RAF",H35="DNC",H35="DPG"),0,IF(OR(H35="DNS",H35="DNF"),100*(($F35-$F35+1)/$F35)+50*(LOG($F35/$F35)),100*(($F35-H35+1)/$F35)+50*(LOG($F35/H35))))</f>
        <v>60.205999132796236</v>
      </c>
      <c r="J35" s="174"/>
      <c r="K35" s="320" t="s">
        <v>21</v>
      </c>
      <c r="L35" s="309"/>
      <c r="M35" s="321">
        <v>3</v>
      </c>
      <c r="N35" s="321" t="s">
        <v>1153</v>
      </c>
      <c r="O35" s="322" t="s">
        <v>40</v>
      </c>
      <c r="P35" s="323" t="s">
        <v>267</v>
      </c>
      <c r="Q35" s="321" t="s">
        <v>1151</v>
      </c>
      <c r="R35" s="321" t="s">
        <v>1224</v>
      </c>
      <c r="S35" s="320" t="s">
        <v>1213</v>
      </c>
      <c r="T35" s="321" t="s">
        <v>1206</v>
      </c>
      <c r="U35" s="321" t="s">
        <v>1222</v>
      </c>
      <c r="V35" s="321" t="s">
        <v>1206</v>
      </c>
      <c r="W35" s="321" t="s">
        <v>1211</v>
      </c>
    </row>
    <row r="36" spans="1:23" x14ac:dyDescent="0.2">
      <c r="A36" s="18">
        <v>34</v>
      </c>
      <c r="B36" s="161" t="s">
        <v>1195</v>
      </c>
      <c r="C36" s="66" t="s">
        <v>1196</v>
      </c>
      <c r="D36" s="162" t="s">
        <v>248</v>
      </c>
      <c r="F36" s="60">
        <v>6</v>
      </c>
      <c r="G36" s="163" t="s">
        <v>110</v>
      </c>
      <c r="H36" s="51">
        <v>4</v>
      </c>
      <c r="I36" s="164">
        <f>IF(OR(H36="DSQ",H36="RAF",H36="DNC",H36="DPG"),0,IF(OR(H36="DNS",H36="DNF"),100*(($F36-$F36+1)/$F36)+50*(LOG($F36/$F36)),100*(($F36-H36+1)/$F36)+50*(LOG($F36/H36))))</f>
        <v>58.80456295278406</v>
      </c>
      <c r="J36" s="174"/>
      <c r="K36" s="320" t="s">
        <v>21</v>
      </c>
      <c r="L36" s="309"/>
      <c r="M36" s="321">
        <v>4</v>
      </c>
      <c r="N36" s="321" t="s">
        <v>1154</v>
      </c>
      <c r="O36" s="322" t="s">
        <v>36</v>
      </c>
      <c r="P36" s="323" t="s">
        <v>266</v>
      </c>
      <c r="Q36" s="321" t="s">
        <v>1151</v>
      </c>
      <c r="R36" s="321" t="s">
        <v>1221</v>
      </c>
      <c r="S36" s="320" t="s">
        <v>1215</v>
      </c>
      <c r="T36" s="321" t="s">
        <v>1205</v>
      </c>
      <c r="U36" s="321" t="s">
        <v>1206</v>
      </c>
      <c r="V36" s="321" t="s">
        <v>16</v>
      </c>
      <c r="W36" s="321" t="s">
        <v>1206</v>
      </c>
    </row>
    <row r="37" spans="1:23" x14ac:dyDescent="0.2">
      <c r="A37" s="18">
        <v>35</v>
      </c>
      <c r="B37" s="161" t="s">
        <v>1110</v>
      </c>
      <c r="C37" s="53" t="s">
        <v>388</v>
      </c>
      <c r="D37" s="162" t="s">
        <v>1111</v>
      </c>
      <c r="F37" s="60">
        <v>4</v>
      </c>
      <c r="G37" s="163" t="s">
        <v>411</v>
      </c>
      <c r="H37" s="51">
        <v>3</v>
      </c>
      <c r="I37" s="164">
        <f>IF(OR(H37="DSQ",H37="RAF",H37="DNC",H37="DPG"),0,IF(OR(H37="DNS",H37="DNF"),100*(($F37-$F37+1)/$F37)+50*(LOG($F37/$F37)),100*(($F37-H37+1)/$F37)+50*(LOG($F37/H37))))</f>
        <v>56.246936830414995</v>
      </c>
      <c r="J37" s="174"/>
      <c r="K37" s="320" t="s">
        <v>22</v>
      </c>
      <c r="L37" s="309"/>
      <c r="M37" s="321">
        <v>5</v>
      </c>
      <c r="N37" s="321" t="s">
        <v>1155</v>
      </c>
      <c r="O37" s="322" t="s">
        <v>417</v>
      </c>
      <c r="P37" s="323" t="s">
        <v>418</v>
      </c>
      <c r="Q37" s="321" t="s">
        <v>1151</v>
      </c>
      <c r="R37" s="321" t="s">
        <v>1238</v>
      </c>
      <c r="S37" s="320" t="s">
        <v>1234</v>
      </c>
      <c r="T37" s="321" t="s">
        <v>1228</v>
      </c>
      <c r="U37" s="321" t="s">
        <v>1205</v>
      </c>
      <c r="V37" s="321" t="s">
        <v>16</v>
      </c>
      <c r="W37" s="321" t="s">
        <v>17</v>
      </c>
    </row>
    <row r="38" spans="1:23" x14ac:dyDescent="0.2">
      <c r="A38" s="18">
        <v>36</v>
      </c>
      <c r="B38" s="161" t="s">
        <v>1142</v>
      </c>
      <c r="C38" s="53" t="s">
        <v>35</v>
      </c>
      <c r="D38" s="162" t="s">
        <v>246</v>
      </c>
      <c r="F38" s="60">
        <v>11</v>
      </c>
      <c r="G38" s="163" t="s">
        <v>21</v>
      </c>
      <c r="H38" s="51">
        <v>7</v>
      </c>
      <c r="I38" s="164">
        <f>IF(OR(H38="DSQ",H38="RAF",H38="DNC",H38="DPG"),0,IF(OR(H38="DNS",H38="DNF"),100*(($F38-$F38+1)/$F38)+50*(LOG($F38/$F38)),100*(($F38-H38+1)/$F38)+50*(LOG($F38/H38))))</f>
        <v>55.269277711743861</v>
      </c>
      <c r="J38" s="174"/>
      <c r="K38" s="168" t="s">
        <v>32</v>
      </c>
      <c r="M38" s="165">
        <v>1</v>
      </c>
      <c r="N38" s="165" t="s">
        <v>1156</v>
      </c>
      <c r="O38" s="166" t="s">
        <v>41</v>
      </c>
      <c r="P38" s="167" t="s">
        <v>1157</v>
      </c>
      <c r="Q38" s="165" t="s">
        <v>32</v>
      </c>
      <c r="R38" s="165" t="s">
        <v>1220</v>
      </c>
      <c r="S38" s="168" t="s">
        <v>1228</v>
      </c>
      <c r="T38" s="165" t="s">
        <v>1208</v>
      </c>
      <c r="U38" s="165" t="s">
        <v>1206</v>
      </c>
      <c r="V38" s="165" t="s">
        <v>1208</v>
      </c>
      <c r="W38" s="165" t="s">
        <v>1239</v>
      </c>
    </row>
    <row r="39" spans="1:23" x14ac:dyDescent="0.2">
      <c r="A39" s="18">
        <v>37</v>
      </c>
      <c r="B39" s="161" t="s">
        <v>1172</v>
      </c>
      <c r="C39" s="53" t="s">
        <v>154</v>
      </c>
      <c r="D39" s="162" t="s">
        <v>414</v>
      </c>
      <c r="F39" s="60">
        <v>14</v>
      </c>
      <c r="G39" s="163" t="s">
        <v>32</v>
      </c>
      <c r="H39" s="51">
        <v>9</v>
      </c>
      <c r="I39" s="164">
        <f>IF(OR(H39="DSQ",H39="RAF",H39="DNC",H39="DPG"),0,IF(OR(H39="DNS",H39="DNF"),100*(($F39-$F39+1)/$F39)+50*(LOG($F39/$F39)),100*(($F39-H39+1)/$F39)+50*(LOG($F39/H39))))</f>
        <v>52.45141916908851</v>
      </c>
      <c r="J39" s="174"/>
      <c r="K39" s="168" t="s">
        <v>32</v>
      </c>
      <c r="M39" s="165">
        <v>2</v>
      </c>
      <c r="N39" s="165" t="s">
        <v>1158</v>
      </c>
      <c r="O39" s="166" t="s">
        <v>732</v>
      </c>
      <c r="P39" s="167" t="s">
        <v>1159</v>
      </c>
      <c r="Q39" s="165" t="s">
        <v>32</v>
      </c>
      <c r="R39" s="165" t="s">
        <v>1212</v>
      </c>
      <c r="S39" s="168" t="s">
        <v>1223</v>
      </c>
      <c r="T39" s="165" t="s">
        <v>1205</v>
      </c>
      <c r="U39" s="165" t="s">
        <v>1211</v>
      </c>
      <c r="V39" s="165" t="s">
        <v>1222</v>
      </c>
      <c r="W39" s="165" t="s">
        <v>1208</v>
      </c>
    </row>
    <row r="40" spans="1:23" x14ac:dyDescent="0.2">
      <c r="A40" s="18">
        <v>38</v>
      </c>
      <c r="B40" s="161"/>
      <c r="C40" s="53" t="s">
        <v>1021</v>
      </c>
      <c r="D40" s="162" t="s">
        <v>1103</v>
      </c>
      <c r="F40" s="60">
        <v>7</v>
      </c>
      <c r="G40" s="163" t="s">
        <v>138</v>
      </c>
      <c r="H40" s="51">
        <v>5</v>
      </c>
      <c r="I40" s="164">
        <f>IF(OR(H40="DSQ",H40="RAF",H40="DNC",H40="DPG"),0,IF(OR(H40="DNS",H40="DNF"),100*(($F40-$F40+1)/$F40)+50*(LOG($F40/$F40)),100*(($F40-H40+1)/$F40)+50*(LOG($F40/H40))))</f>
        <v>50.163544641054756</v>
      </c>
      <c r="J40" s="174"/>
      <c r="K40" s="168" t="s">
        <v>22</v>
      </c>
      <c r="M40" s="165">
        <v>3</v>
      </c>
      <c r="N40" s="165" t="s">
        <v>1160</v>
      </c>
      <c r="O40" s="166" t="s">
        <v>52</v>
      </c>
      <c r="P40" s="167" t="s">
        <v>253</v>
      </c>
      <c r="Q40" s="165" t="s">
        <v>32</v>
      </c>
      <c r="R40" s="165" t="s">
        <v>1212</v>
      </c>
      <c r="S40" s="168" t="s">
        <v>1213</v>
      </c>
      <c r="T40" s="165" t="s">
        <v>1211</v>
      </c>
      <c r="U40" s="165" t="s">
        <v>1214</v>
      </c>
      <c r="V40" s="165" t="s">
        <v>1206</v>
      </c>
      <c r="W40" s="165" t="s">
        <v>1206</v>
      </c>
    </row>
    <row r="41" spans="1:23" x14ac:dyDescent="0.2">
      <c r="A41" s="18">
        <v>39</v>
      </c>
      <c r="B41" s="161" t="s">
        <v>1104</v>
      </c>
      <c r="C41" s="53" t="s">
        <v>282</v>
      </c>
      <c r="D41" s="162" t="s">
        <v>1105</v>
      </c>
      <c r="F41" s="60">
        <v>7</v>
      </c>
      <c r="G41" s="163" t="s">
        <v>138</v>
      </c>
      <c r="H41" s="51">
        <v>5</v>
      </c>
      <c r="I41" s="164">
        <f>IF(OR(H41="DSQ",H41="RAF",H41="DNC",H41="DPG"),0,IF(OR(H41="DNS",H41="DNF"),100*(($F41-$F41+1)/$F41)+50*(LOG($F41/$F41)),100*(($F41-H41+1)/$F41)+50*(LOG($F41/H41))))</f>
        <v>50.163544641054756</v>
      </c>
      <c r="J41" s="174"/>
      <c r="K41" s="168" t="s">
        <v>22</v>
      </c>
      <c r="M41" s="165">
        <v>4</v>
      </c>
      <c r="N41" s="165" t="s">
        <v>1161</v>
      </c>
      <c r="O41" s="166" t="s">
        <v>1162</v>
      </c>
      <c r="P41" s="167" t="s">
        <v>1163</v>
      </c>
      <c r="Q41" s="165" t="s">
        <v>32</v>
      </c>
      <c r="R41" s="165" t="s">
        <v>1242</v>
      </c>
      <c r="S41" s="168" t="s">
        <v>1224</v>
      </c>
      <c r="T41" s="165" t="s">
        <v>1245</v>
      </c>
      <c r="U41" s="165" t="s">
        <v>1228</v>
      </c>
      <c r="V41" s="165" t="s">
        <v>1210</v>
      </c>
      <c r="W41" s="165" t="s">
        <v>1211</v>
      </c>
    </row>
    <row r="42" spans="1:23" x14ac:dyDescent="0.2">
      <c r="A42" s="18">
        <v>40</v>
      </c>
      <c r="B42" s="161"/>
      <c r="C42" s="53" t="s">
        <v>81</v>
      </c>
      <c r="D42" s="162" t="s">
        <v>410</v>
      </c>
      <c r="F42" s="60">
        <v>7</v>
      </c>
      <c r="G42" s="163" t="s">
        <v>138</v>
      </c>
      <c r="H42" s="51">
        <v>5</v>
      </c>
      <c r="I42" s="164">
        <f>IF(OR(H42="DSQ",H42="RAF",H42="DNC",H42="DPG"),0,IF(OR(H42="DNS",H42="DNF"),100*(($F42-$F42+1)/$F42)+50*(LOG($F42/$F42)),100*(($F42-H42+1)/$F42)+50*(LOG($F42/H42))))</f>
        <v>50.163544641054756</v>
      </c>
      <c r="J42" s="174"/>
      <c r="K42" s="168" t="s">
        <v>22</v>
      </c>
      <c r="M42" s="165">
        <v>5</v>
      </c>
      <c r="N42" s="165" t="s">
        <v>1164</v>
      </c>
      <c r="O42" s="166" t="s">
        <v>392</v>
      </c>
      <c r="P42" s="167" t="s">
        <v>1165</v>
      </c>
      <c r="Q42" s="165" t="s">
        <v>32</v>
      </c>
      <c r="R42" s="165" t="s">
        <v>1248</v>
      </c>
      <c r="S42" s="168" t="s">
        <v>1224</v>
      </c>
      <c r="T42" s="165" t="s">
        <v>1239</v>
      </c>
      <c r="U42" s="165" t="s">
        <v>1210</v>
      </c>
      <c r="V42" s="165" t="s">
        <v>1211</v>
      </c>
      <c r="W42" s="165" t="s">
        <v>1228</v>
      </c>
    </row>
    <row r="43" spans="1:23" x14ac:dyDescent="0.2">
      <c r="A43" s="18">
        <v>41</v>
      </c>
      <c r="B43" s="161" t="s">
        <v>1154</v>
      </c>
      <c r="C43" s="53" t="s">
        <v>36</v>
      </c>
      <c r="D43" s="162" t="s">
        <v>266</v>
      </c>
      <c r="F43" s="60">
        <v>5</v>
      </c>
      <c r="G43" s="163" t="s">
        <v>1151</v>
      </c>
      <c r="H43" s="51">
        <v>4</v>
      </c>
      <c r="I43" s="164">
        <f>IF(OR(H43="DSQ",H43="RAF",H43="DNC",H43="DPG"),0,IF(OR(H43="DNS",H43="DNF"),100*(($F43-$F43+1)/$F43)+50*(LOG($F43/$F43)),100*(($F43-H43+1)/$F43)+50*(LOG($F43/H43))))</f>
        <v>44.845500650402819</v>
      </c>
      <c r="J43" s="174"/>
      <c r="K43" s="168" t="s">
        <v>22</v>
      </c>
      <c r="M43" s="165">
        <v>6</v>
      </c>
      <c r="N43" s="165" t="s">
        <v>1166</v>
      </c>
      <c r="O43" s="166" t="s">
        <v>120</v>
      </c>
      <c r="P43" s="167" t="s">
        <v>1167</v>
      </c>
      <c r="Q43" s="165" t="s">
        <v>32</v>
      </c>
      <c r="R43" s="165" t="s">
        <v>1249</v>
      </c>
      <c r="S43" s="168" t="s">
        <v>1224</v>
      </c>
      <c r="T43" s="165" t="s">
        <v>1206</v>
      </c>
      <c r="U43" s="165" t="s">
        <v>1210</v>
      </c>
      <c r="V43" s="165" t="s">
        <v>16</v>
      </c>
      <c r="W43" s="165" t="s">
        <v>1205</v>
      </c>
    </row>
    <row r="44" spans="1:23" x14ac:dyDescent="0.2">
      <c r="A44" s="18">
        <v>42</v>
      </c>
      <c r="B44" s="161" t="s">
        <v>1125</v>
      </c>
      <c r="C44" s="66" t="s">
        <v>954</v>
      </c>
      <c r="D44" s="162" t="s">
        <v>1126</v>
      </c>
      <c r="F44" s="60">
        <v>8</v>
      </c>
      <c r="G44" s="163" t="s">
        <v>23</v>
      </c>
      <c r="H44" s="51">
        <v>6</v>
      </c>
      <c r="I44" s="164">
        <f>IF(OR(H44="DSQ",H44="RAF",H44="DNC",H44="DPG"),0,IF(OR(H44="DNS",H44="DNF"),100*(($F44-$F44+1)/$F44)+50*(LOG($F44/$F44)),100*(($F44-H44+1)/$F44)+50*(LOG($F44/H44))))</f>
        <v>43.746936830414995</v>
      </c>
      <c r="J44" s="174"/>
      <c r="K44" s="168" t="s">
        <v>22</v>
      </c>
      <c r="M44" s="165">
        <v>7</v>
      </c>
      <c r="N44" s="165" t="s">
        <v>1168</v>
      </c>
      <c r="O44" s="166" t="s">
        <v>82</v>
      </c>
      <c r="P44" s="167" t="s">
        <v>268</v>
      </c>
      <c r="Q44" s="165" t="s">
        <v>32</v>
      </c>
      <c r="R44" s="165" t="s">
        <v>1233</v>
      </c>
      <c r="S44" s="168" t="s">
        <v>1248</v>
      </c>
      <c r="T44" s="165" t="s">
        <v>1228</v>
      </c>
      <c r="U44" s="165" t="s">
        <v>1223</v>
      </c>
      <c r="V44" s="165" t="s">
        <v>1235</v>
      </c>
      <c r="W44" s="165" t="s">
        <v>1223</v>
      </c>
    </row>
    <row r="45" spans="1:23" x14ac:dyDescent="0.2">
      <c r="A45" s="18">
        <v>43</v>
      </c>
      <c r="B45" s="161" t="s">
        <v>1143</v>
      </c>
      <c r="C45" s="53" t="s">
        <v>46</v>
      </c>
      <c r="D45" s="162" t="s">
        <v>420</v>
      </c>
      <c r="F45" s="60">
        <v>11</v>
      </c>
      <c r="G45" s="163" t="s">
        <v>21</v>
      </c>
      <c r="H45" s="51">
        <v>8</v>
      </c>
      <c r="I45" s="164">
        <f>IF(OR(H45="DSQ",H45="RAF",H45="DNC",H45="DPG"),0,IF(OR(H45="DNS",H45="DNF"),100*(($F45-$F45+1)/$F45)+50*(LOG($F45/$F45)),100*(($F45-H45+1)/$F45)+50*(LOG($F45/H45))))</f>
        <v>43.27877127195044</v>
      </c>
      <c r="J45" s="174"/>
      <c r="K45" s="168" t="s">
        <v>22</v>
      </c>
      <c r="M45" s="165">
        <v>8</v>
      </c>
      <c r="N45" s="165" t="s">
        <v>1169</v>
      </c>
      <c r="O45" s="166" t="s">
        <v>1170</v>
      </c>
      <c r="P45" s="167" t="s">
        <v>1171</v>
      </c>
      <c r="Q45" s="165" t="s">
        <v>32</v>
      </c>
      <c r="R45" s="165" t="s">
        <v>1247</v>
      </c>
      <c r="S45" s="168" t="s">
        <v>1225</v>
      </c>
      <c r="T45" s="165" t="s">
        <v>1223</v>
      </c>
      <c r="U45" s="165" t="s">
        <v>1218</v>
      </c>
      <c r="V45" s="165" t="s">
        <v>1205</v>
      </c>
      <c r="W45" s="165" t="s">
        <v>1245</v>
      </c>
    </row>
    <row r="46" spans="1:23" x14ac:dyDescent="0.2">
      <c r="A46" s="18">
        <v>44</v>
      </c>
      <c r="B46" s="161" t="s">
        <v>1173</v>
      </c>
      <c r="C46" s="53" t="s">
        <v>1174</v>
      </c>
      <c r="D46" s="162" t="s">
        <v>1175</v>
      </c>
      <c r="F46" s="60">
        <v>14</v>
      </c>
      <c r="G46" s="163" t="s">
        <v>32</v>
      </c>
      <c r="H46" s="51">
        <v>10</v>
      </c>
      <c r="I46" s="164">
        <f>IF(OR(H46="DSQ",H46="RAF",H46="DNC",H46="DPG"),0,IF(OR(H46="DNS",H46="DNF"),100*(($F46-$F46+1)/$F46)+50*(LOG($F46/$F46)),100*(($F46-H46+1)/$F46)+50*(LOG($F46/H46))))</f>
        <v>43.020687498197617</v>
      </c>
      <c r="J46" s="174"/>
      <c r="K46" s="168" t="s">
        <v>22</v>
      </c>
      <c r="M46" s="165">
        <v>9</v>
      </c>
      <c r="N46" s="165" t="s">
        <v>1172</v>
      </c>
      <c r="O46" s="166" t="s">
        <v>154</v>
      </c>
      <c r="P46" s="167" t="s">
        <v>414</v>
      </c>
      <c r="Q46" s="165" t="s">
        <v>32</v>
      </c>
      <c r="R46" s="165" t="s">
        <v>1250</v>
      </c>
      <c r="S46" s="168" t="s">
        <v>1217</v>
      </c>
      <c r="T46" s="165" t="s">
        <v>1213</v>
      </c>
      <c r="U46" s="165" t="s">
        <v>1251</v>
      </c>
      <c r="V46" s="165" t="s">
        <v>1223</v>
      </c>
      <c r="W46" s="165" t="s">
        <v>1218</v>
      </c>
    </row>
    <row r="47" spans="1:23" x14ac:dyDescent="0.2">
      <c r="A47" s="18">
        <v>45</v>
      </c>
      <c r="B47" s="161" t="s">
        <v>1197</v>
      </c>
      <c r="C47" s="66" t="s">
        <v>98</v>
      </c>
      <c r="D47" s="162" t="s">
        <v>254</v>
      </c>
      <c r="F47" s="60">
        <v>6</v>
      </c>
      <c r="G47" s="163" t="s">
        <v>110</v>
      </c>
      <c r="H47" s="51">
        <v>5</v>
      </c>
      <c r="I47" s="164">
        <f>IF(OR(H47="DSQ",H47="RAF",H47="DNC",H47="DPG"),0,IF(OR(H47="DNS",H47="DNF"),100*(($F47-$F47+1)/$F47)+50*(LOG($F47/$F47)),100*(($F47-H47+1)/$F47)+50*(LOG($F47/H47))))</f>
        <v>37.29239563571457</v>
      </c>
      <c r="J47" s="174"/>
      <c r="K47" s="168" t="s">
        <v>22</v>
      </c>
      <c r="M47" s="165">
        <v>10</v>
      </c>
      <c r="N47" s="165" t="s">
        <v>1173</v>
      </c>
      <c r="O47" s="166" t="s">
        <v>1174</v>
      </c>
      <c r="P47" s="167" t="s">
        <v>1175</v>
      </c>
      <c r="Q47" s="165" t="s">
        <v>32</v>
      </c>
      <c r="R47" s="165" t="s">
        <v>1250</v>
      </c>
      <c r="S47" s="168" t="s">
        <v>1252</v>
      </c>
      <c r="T47" s="165" t="s">
        <v>1218</v>
      </c>
      <c r="U47" s="165" t="s">
        <v>1253</v>
      </c>
      <c r="V47" s="165" t="s">
        <v>1218</v>
      </c>
      <c r="W47" s="165" t="s">
        <v>1213</v>
      </c>
    </row>
    <row r="48" spans="1:23" x14ac:dyDescent="0.2">
      <c r="A48" s="18">
        <v>46</v>
      </c>
      <c r="B48" s="161" t="s">
        <v>1176</v>
      </c>
      <c r="C48" s="53" t="s">
        <v>57</v>
      </c>
      <c r="D48" s="162" t="s">
        <v>1177</v>
      </c>
      <c r="F48" s="60">
        <v>14</v>
      </c>
      <c r="G48" s="163" t="s">
        <v>32</v>
      </c>
      <c r="H48" s="51">
        <v>11</v>
      </c>
      <c r="I48" s="164">
        <f>IF(OR(H48="DSQ",H48="RAF",H48="DNC",H48="DPG"),0,IF(OR(H48="DNS",H48="DNF"),100*(($F48-$F48+1)/$F48)+50*(LOG($F48/$F48)),100*(($F48-H48+1)/$F48)+50*(LOG($F48/H48))))</f>
        <v>33.808196097429217</v>
      </c>
      <c r="J48" s="174"/>
      <c r="K48" s="168" t="s">
        <v>22</v>
      </c>
      <c r="M48" s="165">
        <v>11</v>
      </c>
      <c r="N48" s="165" t="s">
        <v>1176</v>
      </c>
      <c r="O48" s="166" t="s">
        <v>57</v>
      </c>
      <c r="P48" s="167" t="s">
        <v>1177</v>
      </c>
      <c r="Q48" s="165" t="s">
        <v>32</v>
      </c>
      <c r="R48" s="165" t="s">
        <v>1254</v>
      </c>
      <c r="S48" s="168" t="s">
        <v>1255</v>
      </c>
      <c r="T48" s="165" t="s">
        <v>1256</v>
      </c>
      <c r="U48" s="165" t="s">
        <v>1220</v>
      </c>
      <c r="V48" s="165" t="s">
        <v>1215</v>
      </c>
      <c r="W48" s="165" t="s">
        <v>1212</v>
      </c>
    </row>
    <row r="49" spans="1:23" x14ac:dyDescent="0.2">
      <c r="A49" s="18">
        <v>47</v>
      </c>
      <c r="B49" s="161" t="s">
        <v>1190</v>
      </c>
      <c r="C49" s="66" t="s">
        <v>103</v>
      </c>
      <c r="D49" s="162" t="s">
        <v>1191</v>
      </c>
      <c r="F49" s="60">
        <v>3</v>
      </c>
      <c r="G49" s="163" t="s">
        <v>33</v>
      </c>
      <c r="H49" s="51">
        <v>3</v>
      </c>
      <c r="I49" s="164">
        <f>IF(OR(H49="DSQ",H49="RAF",H49="DNC",H49="DPG"),0,IF(OR(H49="DNS",H49="DNF"),100*(($F49-$F49+1)/$F49)+50*(LOG($F49/$F49)),100*(($F49-H49+1)/$F49)+50*(LOG($F49/H49))))</f>
        <v>33.333333333333329</v>
      </c>
      <c r="J49" s="174"/>
      <c r="K49" s="168" t="s">
        <v>22</v>
      </c>
      <c r="M49" s="165">
        <v>12</v>
      </c>
      <c r="N49" s="165" t="s">
        <v>1178</v>
      </c>
      <c r="O49" s="166" t="s">
        <v>1179</v>
      </c>
      <c r="P49" s="167" t="s">
        <v>1180</v>
      </c>
      <c r="Q49" s="165" t="s">
        <v>32</v>
      </c>
      <c r="R49" s="165" t="s">
        <v>1254</v>
      </c>
      <c r="S49" s="168" t="s">
        <v>1255</v>
      </c>
      <c r="T49" s="165" t="s">
        <v>1220</v>
      </c>
      <c r="U49" s="165" t="s">
        <v>1256</v>
      </c>
      <c r="V49" s="165" t="s">
        <v>1220</v>
      </c>
      <c r="W49" s="165" t="s">
        <v>1220</v>
      </c>
    </row>
    <row r="50" spans="1:23" x14ac:dyDescent="0.2">
      <c r="A50" s="18">
        <v>48</v>
      </c>
      <c r="B50" s="161" t="s">
        <v>1144</v>
      </c>
      <c r="C50" s="53" t="s">
        <v>400</v>
      </c>
      <c r="D50" s="162" t="s">
        <v>1145</v>
      </c>
      <c r="F50" s="60">
        <v>11</v>
      </c>
      <c r="G50" s="163" t="s">
        <v>21</v>
      </c>
      <c r="H50" s="51">
        <v>9</v>
      </c>
      <c r="I50" s="164">
        <f>IF(OR(H50="DSQ",H50="RAF",H50="DNC",H50="DPG"),0,IF(OR(H50="DNS",H50="DNF"),100*(($F50-$F50+1)/$F50)+50*(LOG($F50/$F50)),100*(($F50-H50+1)/$F50)+50*(LOG($F50/H50))))</f>
        <v>31.630236058672281</v>
      </c>
      <c r="J50" s="174"/>
      <c r="K50" s="168" t="s">
        <v>22</v>
      </c>
      <c r="M50" s="165">
        <v>13</v>
      </c>
      <c r="N50" s="165" t="s">
        <v>1181</v>
      </c>
      <c r="O50" s="166" t="s">
        <v>324</v>
      </c>
      <c r="P50" s="167" t="s">
        <v>1182</v>
      </c>
      <c r="Q50" s="165" t="s">
        <v>32</v>
      </c>
      <c r="R50" s="165" t="s">
        <v>1257</v>
      </c>
      <c r="S50" s="168" t="s">
        <v>1250</v>
      </c>
      <c r="T50" s="165" t="s">
        <v>1258</v>
      </c>
      <c r="U50" s="165" t="s">
        <v>1209</v>
      </c>
      <c r="V50" s="165" t="s">
        <v>1212</v>
      </c>
      <c r="W50" s="165" t="s">
        <v>1224</v>
      </c>
    </row>
    <row r="51" spans="1:23" x14ac:dyDescent="0.2">
      <c r="A51" s="18">
        <v>49</v>
      </c>
      <c r="B51" s="161" t="s">
        <v>1127</v>
      </c>
      <c r="C51" s="53" t="s">
        <v>953</v>
      </c>
      <c r="D51" s="162" t="s">
        <v>1128</v>
      </c>
      <c r="F51" s="60">
        <v>8</v>
      </c>
      <c r="G51" s="163" t="s">
        <v>23</v>
      </c>
      <c r="H51" s="51">
        <v>7</v>
      </c>
      <c r="I51" s="164">
        <f>IF(OR(H51="DSQ",H51="RAF",H51="DNC",H51="DPG"),0,IF(OR(H51="DNS",H51="DNF"),100*(($F51-$F51+1)/$F51)+50*(LOG($F51/$F51)),100*(($F51-H51+1)/$F51)+50*(LOG($F51/H51))))</f>
        <v>27.899597348884335</v>
      </c>
      <c r="J51" s="174"/>
      <c r="K51" s="168" t="s">
        <v>22</v>
      </c>
      <c r="M51" s="165">
        <v>14</v>
      </c>
      <c r="N51" s="165" t="s">
        <v>1183</v>
      </c>
      <c r="O51" s="166" t="s">
        <v>1184</v>
      </c>
      <c r="P51" s="167" t="s">
        <v>1185</v>
      </c>
      <c r="Q51" s="165" t="s">
        <v>32</v>
      </c>
      <c r="R51" s="165" t="s">
        <v>1259</v>
      </c>
      <c r="S51" s="168" t="s">
        <v>1250</v>
      </c>
      <c r="T51" s="165" t="s">
        <v>1224</v>
      </c>
      <c r="U51" s="165" t="s">
        <v>1224</v>
      </c>
      <c r="V51" s="165" t="s">
        <v>1224</v>
      </c>
      <c r="W51" s="165" t="s">
        <v>17</v>
      </c>
    </row>
    <row r="52" spans="1:23" x14ac:dyDescent="0.2">
      <c r="A52" s="18">
        <v>50</v>
      </c>
      <c r="B52" s="161" t="s">
        <v>1112</v>
      </c>
      <c r="C52" s="53" t="s">
        <v>1113</v>
      </c>
      <c r="D52" s="162" t="s">
        <v>1114</v>
      </c>
      <c r="F52" s="60">
        <v>4</v>
      </c>
      <c r="G52" s="163" t="s">
        <v>411</v>
      </c>
      <c r="H52" s="51">
        <v>4</v>
      </c>
      <c r="I52" s="164">
        <f>IF(OR(H52="DSQ",H52="RAF",H52="DNC",H52="DPG"),0,IF(OR(H52="DNS",H52="DNF"),100*(($F52-$F52+1)/$F52)+50*(LOG($F52/$F52)),100*(($F52-H52+1)/$F52)+50*(LOG($F52/H52))))</f>
        <v>25</v>
      </c>
      <c r="J52" s="174"/>
      <c r="K52" s="320" t="s">
        <v>22</v>
      </c>
      <c r="L52" s="309"/>
      <c r="M52" s="321">
        <v>1</v>
      </c>
      <c r="N52" s="321" t="s">
        <v>1186</v>
      </c>
      <c r="O52" s="322" t="s">
        <v>1187</v>
      </c>
      <c r="P52" s="323" t="s">
        <v>1188</v>
      </c>
      <c r="Q52" s="321" t="s">
        <v>33</v>
      </c>
      <c r="R52" s="321" t="s">
        <v>1228</v>
      </c>
      <c r="S52" s="320" t="s">
        <v>1206</v>
      </c>
      <c r="T52" s="321" t="s">
        <v>1208</v>
      </c>
      <c r="U52" s="321" t="s">
        <v>1208</v>
      </c>
      <c r="V52" s="321" t="s">
        <v>1208</v>
      </c>
      <c r="W52" s="321" t="s">
        <v>1260</v>
      </c>
    </row>
    <row r="53" spans="1:23" x14ac:dyDescent="0.2">
      <c r="A53" s="18">
        <v>51</v>
      </c>
      <c r="B53" s="161" t="s">
        <v>1178</v>
      </c>
      <c r="C53" s="53" t="s">
        <v>1179</v>
      </c>
      <c r="D53" s="162" t="s">
        <v>1180</v>
      </c>
      <c r="F53" s="60">
        <v>14</v>
      </c>
      <c r="G53" s="163" t="s">
        <v>32</v>
      </c>
      <c r="H53" s="51">
        <v>12</v>
      </c>
      <c r="I53" s="164">
        <f>IF(OR(H53="DSQ",H53="RAF",H53="DNC",H53="DPG"),0,IF(OR(H53="DNS",H53="DNF"),100*(($F53-$F53+1)/$F53)+50*(LOG($F53/$F53)),100*(($F53-H53+1)/$F53)+50*(LOG($F53/H53))))</f>
        <v>24.775910910102088</v>
      </c>
      <c r="J53" s="174"/>
      <c r="K53" s="320" t="s">
        <v>22</v>
      </c>
      <c r="L53" s="309"/>
      <c r="M53" s="321">
        <v>2</v>
      </c>
      <c r="N53" s="321" t="s">
        <v>1189</v>
      </c>
      <c r="O53" s="322" t="s">
        <v>49</v>
      </c>
      <c r="P53" s="323" t="s">
        <v>237</v>
      </c>
      <c r="Q53" s="321" t="s">
        <v>33</v>
      </c>
      <c r="R53" s="321" t="s">
        <v>1223</v>
      </c>
      <c r="S53" s="320" t="s">
        <v>1228</v>
      </c>
      <c r="T53" s="321" t="s">
        <v>1260</v>
      </c>
      <c r="U53" s="321" t="s">
        <v>1211</v>
      </c>
      <c r="V53" s="321" t="s">
        <v>1211</v>
      </c>
      <c r="W53" s="321" t="s">
        <v>1208</v>
      </c>
    </row>
    <row r="54" spans="1:23" x14ac:dyDescent="0.2">
      <c r="A54" s="18">
        <v>52</v>
      </c>
      <c r="B54" s="161" t="s">
        <v>1146</v>
      </c>
      <c r="C54" s="53" t="s">
        <v>67</v>
      </c>
      <c r="D54" s="162" t="s">
        <v>257</v>
      </c>
      <c r="F54" s="60">
        <v>11</v>
      </c>
      <c r="G54" s="163" t="s">
        <v>21</v>
      </c>
      <c r="H54" s="51">
        <v>10</v>
      </c>
      <c r="I54" s="164">
        <f>IF(OR(H54="DSQ",H54="RAF",H54="DNC",H54="DPG"),0,IF(OR(H54="DNS",H54="DNF"),100*(($F54-$F54+1)/$F54)+50*(LOG($F54/$F54)),100*(($F54-H54+1)/$F54)+50*(LOG($F54/H54))))</f>
        <v>20.251452439729437</v>
      </c>
      <c r="J54" s="174"/>
      <c r="K54" s="320" t="s">
        <v>22</v>
      </c>
      <c r="L54" s="309"/>
      <c r="M54" s="321">
        <v>3</v>
      </c>
      <c r="N54" s="321" t="s">
        <v>1190</v>
      </c>
      <c r="O54" s="322" t="s">
        <v>103</v>
      </c>
      <c r="P54" s="323" t="s">
        <v>1191</v>
      </c>
      <c r="Q54" s="321" t="s">
        <v>33</v>
      </c>
      <c r="R54" s="321" t="s">
        <v>1212</v>
      </c>
      <c r="S54" s="320" t="s">
        <v>1218</v>
      </c>
      <c r="T54" s="321" t="s">
        <v>1219</v>
      </c>
      <c r="U54" s="321" t="s">
        <v>1206</v>
      </c>
      <c r="V54" s="321" t="s">
        <v>1206</v>
      </c>
      <c r="W54" s="321" t="s">
        <v>1206</v>
      </c>
    </row>
    <row r="55" spans="1:23" x14ac:dyDescent="0.2">
      <c r="A55" s="18">
        <v>53</v>
      </c>
      <c r="B55" s="161" t="s">
        <v>1155</v>
      </c>
      <c r="C55" s="53" t="s">
        <v>417</v>
      </c>
      <c r="D55" s="162" t="s">
        <v>418</v>
      </c>
      <c r="F55" s="60">
        <v>5</v>
      </c>
      <c r="G55" s="163" t="s">
        <v>1151</v>
      </c>
      <c r="H55" s="51">
        <v>5</v>
      </c>
      <c r="I55" s="164">
        <f>IF(OR(H55="DSQ",H55="RAF",H55="DNC",H55="DPG"),0,IF(OR(H55="DNS",H55="DNF"),100*(($F55-$F55+1)/$F55)+50*(LOG($F55/$F55)),100*(($F55-H55+1)/$F55)+50*(LOG($F55/H55))))</f>
        <v>20</v>
      </c>
      <c r="J55" s="174"/>
      <c r="K55" s="168" t="s">
        <v>110</v>
      </c>
      <c r="M55" s="165">
        <v>1</v>
      </c>
      <c r="N55" s="165" t="s">
        <v>1192</v>
      </c>
      <c r="O55" s="166" t="s">
        <v>113</v>
      </c>
      <c r="P55" s="167" t="s">
        <v>421</v>
      </c>
      <c r="Q55" s="165" t="s">
        <v>110</v>
      </c>
      <c r="R55" s="165" t="s">
        <v>1210</v>
      </c>
      <c r="S55" s="168" t="s">
        <v>1206</v>
      </c>
      <c r="T55" s="165" t="s">
        <v>1208</v>
      </c>
      <c r="U55" s="165" t="s">
        <v>1208</v>
      </c>
      <c r="V55" s="165" t="s">
        <v>1208</v>
      </c>
      <c r="W55" s="165" t="s">
        <v>1219</v>
      </c>
    </row>
    <row r="56" spans="1:23" x14ac:dyDescent="0.2">
      <c r="A56" s="18">
        <v>54</v>
      </c>
      <c r="B56" s="161">
        <v>11133</v>
      </c>
      <c r="C56" s="66" t="s">
        <v>1198</v>
      </c>
      <c r="D56" s="162" t="s">
        <v>1199</v>
      </c>
      <c r="F56" s="60">
        <v>6</v>
      </c>
      <c r="G56" s="163" t="s">
        <v>110</v>
      </c>
      <c r="H56" s="51">
        <v>6</v>
      </c>
      <c r="I56" s="164">
        <f>IF(OR(H56="DSQ",H56="RAF",H56="DNC",H56="DPG"),0,IF(OR(H56="DNS",H56="DNF"),100*(($F56-$F56+1)/$F56)+50*(LOG($F56/$F56)),100*(($F56-H56+1)/$F56)+50*(LOG($F56/H56))))</f>
        <v>16.666666666666664</v>
      </c>
      <c r="J56" s="174"/>
      <c r="K56" s="168" t="s">
        <v>110</v>
      </c>
      <c r="M56" s="165">
        <v>2</v>
      </c>
      <c r="N56" s="165" t="s">
        <v>1193</v>
      </c>
      <c r="O56" s="166" t="s">
        <v>48</v>
      </c>
      <c r="P56" s="167" t="s">
        <v>245</v>
      </c>
      <c r="Q56" s="165" t="s">
        <v>110</v>
      </c>
      <c r="R56" s="165" t="s">
        <v>1213</v>
      </c>
      <c r="S56" s="168" t="s">
        <v>1228</v>
      </c>
      <c r="T56" s="165" t="s">
        <v>1211</v>
      </c>
      <c r="U56" s="165" t="s">
        <v>1219</v>
      </c>
      <c r="V56" s="165" t="s">
        <v>1211</v>
      </c>
      <c r="W56" s="165" t="s">
        <v>1208</v>
      </c>
    </row>
    <row r="57" spans="1:23" x14ac:dyDescent="0.2">
      <c r="A57" s="18">
        <v>55</v>
      </c>
      <c r="B57" s="161" t="s">
        <v>1181</v>
      </c>
      <c r="C57" s="53" t="s">
        <v>324</v>
      </c>
      <c r="D57" s="162" t="s">
        <v>1182</v>
      </c>
      <c r="F57" s="60">
        <v>14</v>
      </c>
      <c r="G57" s="163" t="s">
        <v>32</v>
      </c>
      <c r="H57" s="51">
        <v>13</v>
      </c>
      <c r="I57" s="164">
        <f>IF(OR(H57="DSQ",H57="RAF",H57="DNC",H57="DPG"),0,IF(OR(H57="DNS",H57="DNF"),100*(($F57-$F57+1)/$F57)+50*(LOG($F57/$F57)),100*(($F57-H57+1)/$F57)+50*(LOG($F57/H57))))</f>
        <v>15.894948454284346</v>
      </c>
      <c r="J57" s="174"/>
      <c r="K57" s="168" t="s">
        <v>110</v>
      </c>
      <c r="M57" s="165">
        <v>3</v>
      </c>
      <c r="N57" s="165" t="s">
        <v>1194</v>
      </c>
      <c r="O57" s="166" t="s">
        <v>251</v>
      </c>
      <c r="P57" s="167" t="s">
        <v>252</v>
      </c>
      <c r="Q57" s="165" t="s">
        <v>110</v>
      </c>
      <c r="R57" s="165" t="s">
        <v>1209</v>
      </c>
      <c r="S57" s="168" t="s">
        <v>1218</v>
      </c>
      <c r="T57" s="165" t="s">
        <v>1205</v>
      </c>
      <c r="U57" s="165" t="s">
        <v>1222</v>
      </c>
      <c r="V57" s="165" t="s">
        <v>1206</v>
      </c>
      <c r="W57" s="165" t="s">
        <v>1211</v>
      </c>
    </row>
    <row r="58" spans="1:23" x14ac:dyDescent="0.2">
      <c r="A58" s="18">
        <v>56</v>
      </c>
      <c r="B58" s="161" t="s">
        <v>1129</v>
      </c>
      <c r="C58" s="53" t="s">
        <v>1130</v>
      </c>
      <c r="D58" s="162" t="s">
        <v>1131</v>
      </c>
      <c r="F58" s="60">
        <v>8</v>
      </c>
      <c r="G58" s="163" t="s">
        <v>23</v>
      </c>
      <c r="H58" s="51">
        <v>8</v>
      </c>
      <c r="I58" s="164">
        <f>IF(OR(H58="DSQ",H58="RAF",H58="DNC",H58="DPG"),0,IF(OR(H58="DNS",H58="DNF"),100*(($F58-$F58+1)/$F58)+50*(LOG($F58/$F58)),100*(($F58-H58+1)/$F58)+50*(LOG($F58/H58))))</f>
        <v>12.5</v>
      </c>
      <c r="J58" s="174"/>
      <c r="K58" s="168" t="s">
        <v>110</v>
      </c>
      <c r="M58" s="165">
        <v>4</v>
      </c>
      <c r="N58" s="165" t="s">
        <v>1195</v>
      </c>
      <c r="O58" s="166" t="s">
        <v>1196</v>
      </c>
      <c r="P58" s="167" t="s">
        <v>248</v>
      </c>
      <c r="Q58" s="165" t="s">
        <v>110</v>
      </c>
      <c r="R58" s="165" t="s">
        <v>1224</v>
      </c>
      <c r="S58" s="168" t="s">
        <v>1218</v>
      </c>
      <c r="T58" s="165" t="s">
        <v>1206</v>
      </c>
      <c r="U58" s="165" t="s">
        <v>1211</v>
      </c>
      <c r="V58" s="165" t="s">
        <v>1214</v>
      </c>
      <c r="W58" s="165" t="s">
        <v>1205</v>
      </c>
    </row>
    <row r="59" spans="1:23" x14ac:dyDescent="0.2">
      <c r="A59" s="18">
        <v>57</v>
      </c>
      <c r="B59" s="161" t="s">
        <v>1147</v>
      </c>
      <c r="C59" s="53" t="s">
        <v>1148</v>
      </c>
      <c r="D59" s="162" t="s">
        <v>261</v>
      </c>
      <c r="F59" s="60">
        <v>11</v>
      </c>
      <c r="G59" s="163" t="s">
        <v>21</v>
      </c>
      <c r="H59" s="51">
        <v>11</v>
      </c>
      <c r="I59" s="164">
        <f>IF(OR(H59="DSQ",H59="RAF",H59="DNC",H59="DPG"),0,IF(OR(H59="DNS",H59="DNF"),100*(($F59-$F59+1)/$F59)+50*(LOG($F59/$F59)),100*(($F59-H59+1)/$F59)+50*(LOG($F59/H59))))</f>
        <v>9.0909090909090917</v>
      </c>
      <c r="J59" s="174"/>
      <c r="K59" s="168" t="s">
        <v>110</v>
      </c>
      <c r="M59" s="165">
        <v>5</v>
      </c>
      <c r="N59" s="165" t="s">
        <v>1197</v>
      </c>
      <c r="O59" s="166" t="s">
        <v>98</v>
      </c>
      <c r="P59" s="167" t="s">
        <v>254</v>
      </c>
      <c r="Q59" s="165" t="s">
        <v>110</v>
      </c>
      <c r="R59" s="165" t="s">
        <v>1248</v>
      </c>
      <c r="S59" s="168" t="s">
        <v>1209</v>
      </c>
      <c r="T59" s="165" t="s">
        <v>1222</v>
      </c>
      <c r="U59" s="165" t="s">
        <v>1205</v>
      </c>
      <c r="V59" s="165" t="s">
        <v>1228</v>
      </c>
      <c r="W59" s="165" t="s">
        <v>1228</v>
      </c>
    </row>
    <row r="60" spans="1:23" x14ac:dyDescent="0.2">
      <c r="A60" s="18">
        <v>58</v>
      </c>
      <c r="B60" s="161" t="s">
        <v>1183</v>
      </c>
      <c r="C60" s="66" t="s">
        <v>1184</v>
      </c>
      <c r="D60" s="162" t="s">
        <v>1185</v>
      </c>
      <c r="F60" s="60">
        <v>14</v>
      </c>
      <c r="G60" s="163" t="s">
        <v>32</v>
      </c>
      <c r="H60" s="51">
        <v>14</v>
      </c>
      <c r="I60" s="164">
        <f>IF(OR(H60="DSQ",H60="RAF",H60="DNC",H60="DPG"),0,IF(OR(H60="DNS",H60="DNF"),100*(($F60-$F60+1)/$F60)+50*(LOG($F60/$F60)),100*(($F60-H60+1)/$F60)+50*(LOG($F60/H60))))</f>
        <v>7.1428571428571423</v>
      </c>
      <c r="J60" s="174"/>
      <c r="K60" s="168" t="s">
        <v>110</v>
      </c>
      <c r="M60" s="165">
        <v>6</v>
      </c>
      <c r="N60" s="165">
        <v>11133</v>
      </c>
      <c r="O60" s="166" t="s">
        <v>1198</v>
      </c>
      <c r="P60" s="167" t="s">
        <v>1199</v>
      </c>
      <c r="Q60" s="165" t="s">
        <v>110</v>
      </c>
      <c r="R60" s="165" t="s">
        <v>1230</v>
      </c>
      <c r="S60" s="168" t="s">
        <v>1231</v>
      </c>
      <c r="T60" s="165" t="s">
        <v>1210</v>
      </c>
      <c r="U60" s="165" t="s">
        <v>16</v>
      </c>
      <c r="V60" s="165" t="s">
        <v>1210</v>
      </c>
      <c r="W60" s="165" t="s">
        <v>1210</v>
      </c>
    </row>
    <row r="61" spans="1:23" x14ac:dyDescent="0.2">
      <c r="I61"/>
      <c r="J61"/>
      <c r="K61"/>
      <c r="M61"/>
      <c r="N61"/>
      <c r="Q61"/>
      <c r="R61" s="26"/>
    </row>
    <row r="62" spans="1:23" x14ac:dyDescent="0.2">
      <c r="I62"/>
      <c r="J62"/>
      <c r="K62"/>
      <c r="M62"/>
      <c r="N62"/>
      <c r="Q62"/>
      <c r="R62" s="26"/>
    </row>
    <row r="63" spans="1:23" x14ac:dyDescent="0.2">
      <c r="I63"/>
      <c r="J63"/>
      <c r="K63"/>
      <c r="M63"/>
      <c r="N63"/>
      <c r="Q63"/>
      <c r="R63" s="26"/>
    </row>
    <row r="64" spans="1:23" x14ac:dyDescent="0.2">
      <c r="I64"/>
      <c r="J64"/>
      <c r="K64"/>
      <c r="M64"/>
      <c r="N64"/>
      <c r="Q64"/>
      <c r="R64" s="26"/>
    </row>
    <row r="65" spans="9:18" x14ac:dyDescent="0.2">
      <c r="I65"/>
      <c r="J65"/>
      <c r="K65"/>
      <c r="M65"/>
      <c r="N65"/>
      <c r="Q65"/>
      <c r="R65" s="26"/>
    </row>
    <row r="66" spans="9:18" x14ac:dyDescent="0.2">
      <c r="I66"/>
      <c r="J66"/>
      <c r="K66"/>
      <c r="M66"/>
      <c r="N66"/>
      <c r="Q66"/>
      <c r="R66" s="26"/>
    </row>
    <row r="67" spans="9:18" x14ac:dyDescent="0.2">
      <c r="I67"/>
      <c r="J67"/>
      <c r="K67"/>
      <c r="M67"/>
      <c r="N67"/>
      <c r="Q67"/>
      <c r="R67" s="26"/>
    </row>
    <row r="68" spans="9:18" x14ac:dyDescent="0.2">
      <c r="I68"/>
      <c r="J68"/>
      <c r="K68"/>
      <c r="M68"/>
      <c r="N68"/>
      <c r="Q68"/>
      <c r="R68" s="26"/>
    </row>
    <row r="69" spans="9:18" x14ac:dyDescent="0.2">
      <c r="I69"/>
      <c r="J69"/>
      <c r="K69"/>
      <c r="M69"/>
      <c r="N69"/>
      <c r="Q69"/>
      <c r="R69" s="26"/>
    </row>
    <row r="70" spans="9:18" x14ac:dyDescent="0.2">
      <c r="I70"/>
      <c r="J70"/>
      <c r="K70"/>
      <c r="M70"/>
      <c r="N70"/>
      <c r="Q70"/>
      <c r="R70" s="26"/>
    </row>
    <row r="71" spans="9:18" x14ac:dyDescent="0.2">
      <c r="I71"/>
      <c r="J71"/>
      <c r="K71"/>
      <c r="M71"/>
      <c r="N71"/>
      <c r="Q71"/>
      <c r="R71" s="26"/>
    </row>
    <row r="72" spans="9:18" x14ac:dyDescent="0.2">
      <c r="I72"/>
      <c r="J72"/>
      <c r="K72"/>
      <c r="M72"/>
      <c r="N72"/>
      <c r="Q72"/>
      <c r="R72" s="26"/>
    </row>
    <row r="73" spans="9:18" x14ac:dyDescent="0.2">
      <c r="I73"/>
      <c r="J73"/>
      <c r="K73"/>
      <c r="M73"/>
      <c r="N73"/>
      <c r="Q73"/>
      <c r="R73" s="26"/>
    </row>
    <row r="74" spans="9:18" x14ac:dyDescent="0.2">
      <c r="I74"/>
      <c r="J74"/>
      <c r="K74"/>
      <c r="M74"/>
      <c r="N74"/>
      <c r="Q74"/>
      <c r="R74" s="26"/>
    </row>
    <row r="75" spans="9:18" x14ac:dyDescent="0.2">
      <c r="I75"/>
      <c r="J75"/>
      <c r="K75"/>
      <c r="M75"/>
      <c r="N75"/>
      <c r="Q75"/>
      <c r="R75" s="26"/>
    </row>
    <row r="76" spans="9:18" x14ac:dyDescent="0.2">
      <c r="I76"/>
      <c r="J76"/>
      <c r="K76"/>
      <c r="M76"/>
      <c r="N76"/>
      <c r="Q76"/>
      <c r="R76" s="26"/>
    </row>
    <row r="77" spans="9:18" x14ac:dyDescent="0.2">
      <c r="I77"/>
      <c r="J77"/>
      <c r="K77"/>
      <c r="M77"/>
      <c r="N77"/>
      <c r="Q77"/>
      <c r="R77" s="26"/>
    </row>
    <row r="78" spans="9:18" x14ac:dyDescent="0.2">
      <c r="I78"/>
      <c r="J78"/>
      <c r="K78"/>
      <c r="M78"/>
      <c r="N78"/>
      <c r="Q78"/>
      <c r="R78" s="26"/>
    </row>
    <row r="79" spans="9:18" x14ac:dyDescent="0.2">
      <c r="I79"/>
      <c r="J79"/>
      <c r="K79"/>
      <c r="M79"/>
      <c r="N79"/>
      <c r="Q79"/>
      <c r="R79" s="26"/>
    </row>
    <row r="80" spans="9:18" x14ac:dyDescent="0.2">
      <c r="I80"/>
      <c r="J80"/>
      <c r="K80"/>
      <c r="M80"/>
      <c r="N80"/>
      <c r="Q80"/>
      <c r="R80" s="26"/>
    </row>
    <row r="81" spans="9:18" x14ac:dyDescent="0.2">
      <c r="I81"/>
      <c r="J81"/>
      <c r="K81"/>
      <c r="M81"/>
      <c r="N81"/>
      <c r="Q81"/>
      <c r="R81" s="26"/>
    </row>
    <row r="82" spans="9:18" x14ac:dyDescent="0.2">
      <c r="I82"/>
      <c r="J82"/>
      <c r="K82"/>
      <c r="M82"/>
      <c r="N82"/>
      <c r="Q82"/>
      <c r="R82" s="26"/>
    </row>
    <row r="83" spans="9:18" x14ac:dyDescent="0.2">
      <c r="I83"/>
      <c r="J83"/>
      <c r="K83"/>
      <c r="M83"/>
      <c r="N83"/>
      <c r="Q83"/>
      <c r="R83" s="26"/>
    </row>
    <row r="84" spans="9:18" x14ac:dyDescent="0.2">
      <c r="I84"/>
      <c r="J84"/>
      <c r="K84"/>
      <c r="M84"/>
      <c r="N84"/>
      <c r="Q84"/>
      <c r="R84" s="26"/>
    </row>
    <row r="85" spans="9:18" x14ac:dyDescent="0.2">
      <c r="I85"/>
      <c r="J85"/>
      <c r="K85"/>
      <c r="M85"/>
      <c r="N85"/>
      <c r="Q85"/>
      <c r="R85" s="26"/>
    </row>
    <row r="86" spans="9:18" x14ac:dyDescent="0.2">
      <c r="I86"/>
      <c r="J86"/>
      <c r="K86"/>
      <c r="M86"/>
      <c r="N86"/>
      <c r="Q86"/>
      <c r="R86" s="26"/>
    </row>
    <row r="87" spans="9:18" x14ac:dyDescent="0.2">
      <c r="I87"/>
      <c r="J87"/>
      <c r="K87"/>
      <c r="M87"/>
      <c r="N87"/>
      <c r="Q87"/>
      <c r="R87" s="26"/>
    </row>
    <row r="88" spans="9:18" x14ac:dyDescent="0.2">
      <c r="I88"/>
      <c r="J88"/>
      <c r="K88"/>
      <c r="M88"/>
      <c r="N88"/>
      <c r="Q88"/>
      <c r="R88" s="26"/>
    </row>
    <row r="89" spans="9:18" x14ac:dyDescent="0.2">
      <c r="I89"/>
      <c r="J89"/>
      <c r="K89"/>
      <c r="M89"/>
      <c r="N89"/>
      <c r="Q89"/>
      <c r="R89" s="26"/>
    </row>
    <row r="90" spans="9:18" x14ac:dyDescent="0.2">
      <c r="I90"/>
      <c r="J90"/>
      <c r="K90"/>
      <c r="M90"/>
      <c r="N90"/>
      <c r="Q90"/>
      <c r="R90" s="26"/>
    </row>
    <row r="91" spans="9:18" x14ac:dyDescent="0.2">
      <c r="I91"/>
      <c r="J91"/>
      <c r="K91"/>
      <c r="M91"/>
      <c r="N91"/>
      <c r="Q91"/>
      <c r="R91" s="26"/>
    </row>
    <row r="92" spans="9:18" x14ac:dyDescent="0.2">
      <c r="I92"/>
      <c r="J92"/>
      <c r="K92"/>
      <c r="M92"/>
      <c r="N92"/>
      <c r="Q92"/>
      <c r="R92" s="26"/>
    </row>
    <row r="93" spans="9:18" x14ac:dyDescent="0.2">
      <c r="I93"/>
      <c r="J93"/>
      <c r="K93"/>
      <c r="M93"/>
      <c r="N93"/>
      <c r="Q93"/>
      <c r="R93" s="26"/>
    </row>
    <row r="94" spans="9:18" x14ac:dyDescent="0.2">
      <c r="I94"/>
      <c r="J94"/>
      <c r="K94"/>
      <c r="M94"/>
      <c r="N94"/>
      <c r="Q94"/>
      <c r="R94" s="26"/>
    </row>
    <row r="95" spans="9:18" x14ac:dyDescent="0.2">
      <c r="I95"/>
      <c r="J95"/>
      <c r="K95"/>
      <c r="M95"/>
      <c r="N95"/>
      <c r="Q95"/>
      <c r="R95" s="26"/>
    </row>
    <row r="96" spans="9:18" x14ac:dyDescent="0.2">
      <c r="I96"/>
      <c r="J96"/>
      <c r="K96"/>
      <c r="M96"/>
      <c r="N96"/>
      <c r="Q96"/>
      <c r="R96" s="26"/>
    </row>
    <row r="97" spans="9:18" x14ac:dyDescent="0.2">
      <c r="I97"/>
      <c r="J97"/>
      <c r="K97"/>
      <c r="M97"/>
      <c r="N97"/>
      <c r="Q97"/>
      <c r="R97" s="26"/>
    </row>
    <row r="98" spans="9:18" x14ac:dyDescent="0.2">
      <c r="I98"/>
      <c r="J98"/>
      <c r="K98"/>
      <c r="M98"/>
      <c r="N98"/>
      <c r="Q98"/>
      <c r="R98" s="26"/>
    </row>
    <row r="99" spans="9:18" x14ac:dyDescent="0.2">
      <c r="I99"/>
      <c r="J99"/>
      <c r="K99"/>
      <c r="M99"/>
      <c r="N99"/>
      <c r="Q99"/>
      <c r="R99" s="26"/>
    </row>
    <row r="100" spans="9:18" x14ac:dyDescent="0.2">
      <c r="I100"/>
      <c r="J100"/>
      <c r="K100"/>
      <c r="M100"/>
      <c r="N100"/>
      <c r="Q100"/>
      <c r="R100" s="26"/>
    </row>
    <row r="101" spans="9:18" x14ac:dyDescent="0.2">
      <c r="I101"/>
      <c r="J101"/>
      <c r="K101"/>
      <c r="M101"/>
      <c r="N101"/>
      <c r="Q101"/>
      <c r="R101" s="26"/>
    </row>
    <row r="102" spans="9:18" x14ac:dyDescent="0.2">
      <c r="I102"/>
      <c r="J102"/>
      <c r="K102"/>
      <c r="M102"/>
      <c r="N102"/>
      <c r="Q102"/>
      <c r="R102" s="26"/>
    </row>
    <row r="103" spans="9:18" x14ac:dyDescent="0.2">
      <c r="I103"/>
      <c r="J103"/>
      <c r="K103"/>
      <c r="M103"/>
      <c r="N103"/>
      <c r="Q103"/>
      <c r="R103" s="26"/>
    </row>
    <row r="104" spans="9:18" x14ac:dyDescent="0.2">
      <c r="I104"/>
      <c r="J104"/>
      <c r="K104"/>
      <c r="M104"/>
      <c r="N104"/>
      <c r="Q104"/>
      <c r="R104" s="26"/>
    </row>
    <row r="105" spans="9:18" x14ac:dyDescent="0.2">
      <c r="I105"/>
      <c r="J105"/>
      <c r="K105"/>
      <c r="M105"/>
      <c r="N105"/>
      <c r="Q105"/>
      <c r="R105" s="26"/>
    </row>
    <row r="106" spans="9:18" x14ac:dyDescent="0.2">
      <c r="I106"/>
      <c r="J106"/>
      <c r="K106"/>
      <c r="M106"/>
      <c r="N106"/>
      <c r="Q106"/>
      <c r="R106" s="26"/>
    </row>
    <row r="107" spans="9:18" x14ac:dyDescent="0.2">
      <c r="I107"/>
      <c r="J107"/>
      <c r="K107"/>
      <c r="M107"/>
      <c r="N107"/>
      <c r="Q107"/>
      <c r="R107" s="26"/>
    </row>
    <row r="108" spans="9:18" x14ac:dyDescent="0.2">
      <c r="I108"/>
      <c r="J108"/>
      <c r="K108"/>
      <c r="M108"/>
      <c r="N108"/>
      <c r="Q108"/>
      <c r="R108" s="26"/>
    </row>
    <row r="109" spans="9:18" x14ac:dyDescent="0.2">
      <c r="I109"/>
      <c r="J109"/>
      <c r="K109"/>
      <c r="M109"/>
      <c r="N109"/>
      <c r="Q109"/>
      <c r="R109" s="26"/>
    </row>
    <row r="110" spans="9:18" x14ac:dyDescent="0.2">
      <c r="I110"/>
      <c r="J110"/>
      <c r="K110"/>
      <c r="M110"/>
      <c r="N110"/>
      <c r="Q110"/>
      <c r="R110" s="26"/>
    </row>
    <row r="111" spans="9:18" x14ac:dyDescent="0.2">
      <c r="I111"/>
      <c r="J111"/>
      <c r="K111"/>
      <c r="M111"/>
      <c r="N111"/>
      <c r="Q111"/>
      <c r="R111" s="26"/>
    </row>
    <row r="112" spans="9:18" x14ac:dyDescent="0.2">
      <c r="I112"/>
      <c r="J112"/>
      <c r="K112"/>
      <c r="M112"/>
      <c r="N112"/>
      <c r="Q112"/>
      <c r="R112" s="26"/>
    </row>
    <row r="113" spans="9:18" x14ac:dyDescent="0.2">
      <c r="I113"/>
      <c r="J113"/>
      <c r="K113"/>
      <c r="M113"/>
      <c r="N113"/>
      <c r="Q113"/>
      <c r="R113" s="26"/>
    </row>
    <row r="114" spans="9:18" x14ac:dyDescent="0.2">
      <c r="I114"/>
      <c r="J114"/>
      <c r="K114"/>
      <c r="M114"/>
      <c r="N114"/>
      <c r="Q114"/>
      <c r="R114" s="26"/>
    </row>
    <row r="115" spans="9:18" x14ac:dyDescent="0.2">
      <c r="I115"/>
      <c r="J115"/>
      <c r="K115"/>
      <c r="M115"/>
      <c r="N115"/>
      <c r="Q115"/>
      <c r="R115" s="26"/>
    </row>
    <row r="116" spans="9:18" x14ac:dyDescent="0.2">
      <c r="I116"/>
      <c r="J116"/>
      <c r="K116"/>
      <c r="N116"/>
      <c r="Q116"/>
      <c r="R116" s="26"/>
    </row>
    <row r="117" spans="9:18" x14ac:dyDescent="0.2">
      <c r="I117"/>
      <c r="J117"/>
      <c r="K117"/>
      <c r="N117"/>
      <c r="Q117"/>
      <c r="R117" s="26"/>
    </row>
    <row r="118" spans="9:18" x14ac:dyDescent="0.2">
      <c r="I118"/>
      <c r="J118"/>
      <c r="K118"/>
      <c r="N118"/>
      <c r="Q118"/>
      <c r="R118" s="26"/>
    </row>
    <row r="119" spans="9:18" x14ac:dyDescent="0.2">
      <c r="I119"/>
      <c r="J119"/>
      <c r="K119"/>
      <c r="N119"/>
      <c r="Q119"/>
      <c r="R119" s="26"/>
    </row>
    <row r="120" spans="9:18" x14ac:dyDescent="0.2">
      <c r="I120"/>
      <c r="J120"/>
      <c r="K120"/>
      <c r="N120"/>
      <c r="Q120"/>
      <c r="R120" s="26"/>
    </row>
    <row r="121" spans="9:18" x14ac:dyDescent="0.2">
      <c r="I121"/>
      <c r="J121"/>
      <c r="K121"/>
      <c r="N121"/>
      <c r="Q121"/>
      <c r="R121" s="26"/>
    </row>
    <row r="122" spans="9:18" x14ac:dyDescent="0.2">
      <c r="I122"/>
      <c r="J122"/>
      <c r="K122"/>
      <c r="N122"/>
      <c r="Q122"/>
      <c r="R122" s="26"/>
    </row>
    <row r="123" spans="9:18" x14ac:dyDescent="0.2">
      <c r="K123"/>
      <c r="L123" s="39"/>
    </row>
    <row r="124" spans="9:18" x14ac:dyDescent="0.2">
      <c r="K124"/>
      <c r="L124" s="39"/>
    </row>
    <row r="125" spans="9:18" x14ac:dyDescent="0.2">
      <c r="K125"/>
      <c r="L125" s="39"/>
    </row>
    <row r="126" spans="9:18" x14ac:dyDescent="0.2">
      <c r="I126"/>
      <c r="J126"/>
      <c r="K126"/>
      <c r="L126" s="39"/>
    </row>
    <row r="127" spans="9:18" x14ac:dyDescent="0.2">
      <c r="I127"/>
      <c r="J127"/>
      <c r="K127"/>
      <c r="L127" s="39"/>
    </row>
    <row r="128" spans="9:18" x14ac:dyDescent="0.2">
      <c r="I128"/>
      <c r="J128"/>
      <c r="K128"/>
      <c r="L128" s="39"/>
    </row>
    <row r="129" spans="11:11" x14ac:dyDescent="0.2">
      <c r="K129"/>
    </row>
    <row r="130" spans="11:11" x14ac:dyDescent="0.2">
      <c r="K130"/>
    </row>
    <row r="131" spans="11:11" x14ac:dyDescent="0.2">
      <c r="K131"/>
    </row>
    <row r="132" spans="11:11" x14ac:dyDescent="0.2">
      <c r="K132"/>
    </row>
    <row r="133" spans="11:11" x14ac:dyDescent="0.2">
      <c r="K133"/>
    </row>
    <row r="134" spans="11:11" x14ac:dyDescent="0.2">
      <c r="K134"/>
    </row>
  </sheetData>
  <sortState xmlns:xlrd2="http://schemas.microsoft.com/office/spreadsheetml/2017/richdata2" ref="B3:I60">
    <sortCondition descending="1" ref="I3:I60"/>
  </sortState>
  <hyperlinks>
    <hyperlink ref="O1" r:id="rId1" location="!/results?classId=BB" xr:uid="{5D4AF151-A927-4D6A-A348-6581DB02CF15}"/>
  </hyperlinks>
  <pageMargins left="0.7" right="0.7" top="0.75" bottom="0.75" header="0.3" footer="0.3"/>
  <ignoredErrors>
    <ignoredError sqref="J3:J9 J10 L27 L3:L9 L10 L11 L12 L13 L14 L15 L16 L17 L18 L19 L20 L21 L22 L23 L24 L25 L26 L36 L28 L29 L30 L31 L32 L33 L34 L35 L43 L37 L38 L39 L40 L41 L42 L44 L45 L46 L47 L48 L49 L50 L51 L52 L53 L54 L55 L56 L57 J27 J11 J12 J13 J14 J15 J16 J17 J18 J19 J20 J21 J22 J23 J24 J25 J26 J36 J28 J29 J30 J31 J32 J33 J34 J35 J43 J37 J38 J39 J40 J41 J42 J44 J45 J46 J47 J48 J49 J50 J51 J52 J53 J54 J55 J56 J57 L58:L59 J59 J58"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DBD67-D0DC-4331-A9B2-60099FA0A7BA}">
  <dimension ref="A1:U170"/>
  <sheetViews>
    <sheetView zoomScale="90" zoomScaleNormal="90" workbookViewId="0"/>
  </sheetViews>
  <sheetFormatPr baseColWidth="10" defaultColWidth="11.5703125" defaultRowHeight="12.75" x14ac:dyDescent="0.2"/>
  <cols>
    <col min="1" max="1" width="5.5703125" style="1" customWidth="1"/>
    <col min="2" max="2" width="11.85546875" style="17" customWidth="1"/>
    <col min="3" max="3" width="29" style="17" customWidth="1"/>
    <col min="4" max="4" width="30.140625" style="67" bestFit="1" customWidth="1"/>
    <col min="5" max="5" width="0.85546875" style="17" customWidth="1"/>
    <col min="6" max="6" width="7.28515625" style="82" bestFit="1" customWidth="1"/>
    <col min="7" max="7" width="6.5703125" style="17" customWidth="1"/>
    <col min="8" max="8" width="9.140625" style="1" customWidth="1"/>
    <col min="9" max="9" width="10.7109375" style="22" customWidth="1"/>
    <col min="10" max="10" width="10.28515625" style="22" customWidth="1"/>
    <col min="11" max="11" width="7.5703125" style="45" customWidth="1"/>
    <col min="12" max="12" width="1.42578125" style="17" customWidth="1"/>
    <col min="13" max="13" width="6" style="1" bestFit="1" customWidth="1"/>
    <col min="14" max="14" width="12.140625" style="1" customWidth="1"/>
    <col min="15" max="15" width="26.7109375" style="17" customWidth="1"/>
    <col min="16" max="16" width="27" style="17" customWidth="1"/>
    <col min="17" max="17" width="6.5703125" style="1" bestFit="1" customWidth="1"/>
    <col min="18" max="18" width="7.140625" style="1" bestFit="1" customWidth="1"/>
    <col min="19" max="19" width="5.7109375" style="190" bestFit="1" customWidth="1"/>
    <col min="20" max="20" width="5.42578125" style="190" bestFit="1" customWidth="1"/>
    <col min="21" max="21" width="5.7109375" style="190" bestFit="1" customWidth="1"/>
    <col min="22" max="16384" width="11.5703125" style="17"/>
  </cols>
  <sheetData>
    <row r="1" spans="1:21" ht="25.5" customHeight="1" x14ac:dyDescent="0.2">
      <c r="B1" s="188" t="s">
        <v>1394</v>
      </c>
      <c r="K1" s="24"/>
      <c r="O1" s="189" t="s">
        <v>1</v>
      </c>
    </row>
    <row r="2" spans="1:21" ht="25.5" x14ac:dyDescent="0.2">
      <c r="A2" s="18" t="s">
        <v>11</v>
      </c>
      <c r="B2" s="18" t="s">
        <v>12</v>
      </c>
      <c r="C2" s="18" t="s">
        <v>13</v>
      </c>
      <c r="D2" s="18" t="s">
        <v>20</v>
      </c>
      <c r="F2" s="18" t="s">
        <v>18</v>
      </c>
      <c r="G2" s="18" t="s">
        <v>15</v>
      </c>
      <c r="H2" s="18" t="s">
        <v>19</v>
      </c>
      <c r="I2" s="18" t="s">
        <v>231</v>
      </c>
      <c r="J2" s="173"/>
      <c r="K2" s="88" t="s">
        <v>123</v>
      </c>
      <c r="M2" s="191" t="s">
        <v>296</v>
      </c>
      <c r="N2" s="191"/>
      <c r="O2" s="191" t="s">
        <v>297</v>
      </c>
      <c r="P2" s="191" t="s">
        <v>298</v>
      </c>
      <c r="Q2" s="191" t="s">
        <v>295</v>
      </c>
      <c r="R2" s="191" t="s">
        <v>299</v>
      </c>
      <c r="S2" s="191" t="s">
        <v>4</v>
      </c>
      <c r="T2" s="191" t="s">
        <v>5</v>
      </c>
      <c r="U2" s="191" t="s">
        <v>6</v>
      </c>
    </row>
    <row r="3" spans="1:21" x14ac:dyDescent="0.2">
      <c r="A3" s="18">
        <v>1</v>
      </c>
      <c r="B3" s="192" t="s">
        <v>99</v>
      </c>
      <c r="C3" s="193" t="s">
        <v>1329</v>
      </c>
      <c r="D3" s="194" t="s">
        <v>300</v>
      </c>
      <c r="F3" s="195">
        <v>18</v>
      </c>
      <c r="G3" s="60" t="s">
        <v>32</v>
      </c>
      <c r="H3" s="88" t="s">
        <v>74</v>
      </c>
      <c r="I3" s="164">
        <f>IF(OR(H3="DSQ",H3="RAF",H3="DNC",H3="DPG"),0,IF(OR(H3="DNS",H3="DNF"),100*(($F3-$F3+1)/$F3)+50*(LOG($F3/$F3)),100*(($F3-H3+1)/$F3)+50*(LOG($F3/H3))))</f>
        <v>162.76362525516529</v>
      </c>
      <c r="J3" s="174"/>
      <c r="K3" s="51" t="s">
        <v>138</v>
      </c>
      <c r="M3" s="346" t="s">
        <v>74</v>
      </c>
      <c r="N3" s="347" t="s">
        <v>1263</v>
      </c>
      <c r="O3" s="348" t="s">
        <v>1099</v>
      </c>
      <c r="P3" s="348" t="s">
        <v>1264</v>
      </c>
      <c r="Q3" s="349" t="s">
        <v>138</v>
      </c>
      <c r="R3" s="347" t="s">
        <v>1265</v>
      </c>
      <c r="S3" s="350" t="s">
        <v>74</v>
      </c>
      <c r="T3" s="350" t="s">
        <v>74</v>
      </c>
      <c r="U3" s="351" t="s">
        <v>75</v>
      </c>
    </row>
    <row r="4" spans="1:21" x14ac:dyDescent="0.2">
      <c r="A4" s="18">
        <v>2</v>
      </c>
      <c r="B4" s="192" t="s">
        <v>415</v>
      </c>
      <c r="C4" s="193" t="s">
        <v>392</v>
      </c>
      <c r="D4" s="194" t="s">
        <v>1360</v>
      </c>
      <c r="F4" s="195">
        <v>12</v>
      </c>
      <c r="G4" s="60" t="s">
        <v>33</v>
      </c>
      <c r="H4" s="88" t="s">
        <v>74</v>
      </c>
      <c r="I4" s="164">
        <f>IF(OR(H4="DSQ",H4="RAF",H4="DNC",H4="DPG"),0,IF(OR(H4="DNS",H4="DNF"),100*(($F4-$F4+1)/$F4)+50*(LOG($F4/$F4)),100*(($F4-H4+1)/$F4)+50*(LOG($F4/H4))))</f>
        <v>153.95906230238126</v>
      </c>
      <c r="J4" s="174"/>
      <c r="K4" s="51" t="s">
        <v>138</v>
      </c>
      <c r="M4" s="352" t="s">
        <v>75</v>
      </c>
      <c r="N4" s="353" t="s">
        <v>240</v>
      </c>
      <c r="O4" s="354" t="s">
        <v>241</v>
      </c>
      <c r="P4" s="354" t="s">
        <v>1266</v>
      </c>
      <c r="Q4" s="355" t="s">
        <v>138</v>
      </c>
      <c r="R4" s="353" t="s">
        <v>1267</v>
      </c>
      <c r="S4" s="356" t="s">
        <v>75</v>
      </c>
      <c r="T4" s="356" t="s">
        <v>75</v>
      </c>
      <c r="U4" s="357" t="s">
        <v>74</v>
      </c>
    </row>
    <row r="5" spans="1:21" x14ac:dyDescent="0.2">
      <c r="A5" s="18">
        <v>3</v>
      </c>
      <c r="B5" s="192" t="s">
        <v>1263</v>
      </c>
      <c r="C5" s="193" t="s">
        <v>1099</v>
      </c>
      <c r="D5" s="194" t="s">
        <v>1264</v>
      </c>
      <c r="F5" s="195">
        <v>10</v>
      </c>
      <c r="G5" s="60" t="s">
        <v>138</v>
      </c>
      <c r="H5" s="88" t="s">
        <v>74</v>
      </c>
      <c r="I5" s="164">
        <f>IF(OR(H5="DSQ",H5="RAF",H5="DNC",H5="DPG"),0,IF(OR(H5="DNS",H5="DNF"),100*(($F5-$F5+1)/$F5)+50*(LOG($F5/$F5)),100*(($F5-H5+1)/$F5)+50*(LOG($F5/H5))))</f>
        <v>150</v>
      </c>
      <c r="J5" s="174"/>
      <c r="K5" s="51" t="s">
        <v>138</v>
      </c>
      <c r="M5" s="352" t="s">
        <v>76</v>
      </c>
      <c r="N5" s="353" t="s">
        <v>1268</v>
      </c>
      <c r="O5" s="354" t="s">
        <v>278</v>
      </c>
      <c r="P5" s="354" t="s">
        <v>1269</v>
      </c>
      <c r="Q5" s="355" t="s">
        <v>138</v>
      </c>
      <c r="R5" s="353" t="s">
        <v>1270</v>
      </c>
      <c r="S5" s="356" t="s">
        <v>78</v>
      </c>
      <c r="T5" s="356" t="s">
        <v>76</v>
      </c>
      <c r="U5" s="357" t="s">
        <v>76</v>
      </c>
    </row>
    <row r="6" spans="1:21" x14ac:dyDescent="0.2">
      <c r="A6" s="18">
        <v>4</v>
      </c>
      <c r="B6" s="192" t="s">
        <v>1051</v>
      </c>
      <c r="C6" s="193" t="s">
        <v>1052</v>
      </c>
      <c r="D6" s="194" t="s">
        <v>440</v>
      </c>
      <c r="F6" s="195">
        <v>9</v>
      </c>
      <c r="G6" s="60" t="s">
        <v>21</v>
      </c>
      <c r="H6" s="88" t="s">
        <v>74</v>
      </c>
      <c r="I6" s="164">
        <f>IF(OR(H6="DSQ",H6="RAF",H6="DNC",H6="DPG"),0,IF(OR(H6="DNS",H6="DNF"),100*(($F6-$F6+1)/$F6)+50*(LOG($F6/$F6)),100*(($F6-H6+1)/$F6)+50*(LOG($F6/H6))))</f>
        <v>147.71212547196626</v>
      </c>
      <c r="J6" s="174"/>
      <c r="K6" s="51" t="s">
        <v>138</v>
      </c>
      <c r="M6" s="352" t="s">
        <v>77</v>
      </c>
      <c r="N6" s="353" t="s">
        <v>1271</v>
      </c>
      <c r="O6" s="354" t="s">
        <v>163</v>
      </c>
      <c r="P6" s="354" t="s">
        <v>323</v>
      </c>
      <c r="Q6" s="355" t="s">
        <v>138</v>
      </c>
      <c r="R6" s="353" t="s">
        <v>1272</v>
      </c>
      <c r="S6" s="356" t="s">
        <v>76</v>
      </c>
      <c r="T6" s="356" t="s">
        <v>78</v>
      </c>
      <c r="U6" s="357" t="s">
        <v>79</v>
      </c>
    </row>
    <row r="7" spans="1:21" x14ac:dyDescent="0.2">
      <c r="A7" s="18">
        <v>5</v>
      </c>
      <c r="B7" s="192" t="s">
        <v>303</v>
      </c>
      <c r="C7" s="193" t="s">
        <v>949</v>
      </c>
      <c r="D7" s="194" t="s">
        <v>1289</v>
      </c>
      <c r="F7" s="195">
        <v>8</v>
      </c>
      <c r="G7" s="60" t="s">
        <v>1290</v>
      </c>
      <c r="H7" s="88" t="s">
        <v>74</v>
      </c>
      <c r="I7" s="164">
        <f>IF(OR(H7="DSQ",H7="RAF",H7="DNC",H7="DPG"),0,IF(OR(H7="DNS",H7="DNF"),100*(($F7-$F7+1)/$F7)+50*(LOG($F7/$F7)),100*(($F7-H7+1)/$F7)+50*(LOG($F7/H7))))</f>
        <v>145.15449934959719</v>
      </c>
      <c r="J7" s="174"/>
      <c r="K7" s="51" t="s">
        <v>138</v>
      </c>
      <c r="M7" s="352" t="s">
        <v>78</v>
      </c>
      <c r="N7" s="353" t="s">
        <v>311</v>
      </c>
      <c r="O7" s="354" t="s">
        <v>823</v>
      </c>
      <c r="P7" s="354" t="s">
        <v>1273</v>
      </c>
      <c r="Q7" s="355" t="s">
        <v>138</v>
      </c>
      <c r="R7" s="353" t="s">
        <v>1272</v>
      </c>
      <c r="S7" s="356" t="s">
        <v>77</v>
      </c>
      <c r="T7" s="356" t="s">
        <v>79</v>
      </c>
      <c r="U7" s="357" t="s">
        <v>77</v>
      </c>
    </row>
    <row r="8" spans="1:21" x14ac:dyDescent="0.2">
      <c r="A8" s="18">
        <v>6</v>
      </c>
      <c r="B8" s="192" t="s">
        <v>973</v>
      </c>
      <c r="C8" s="193" t="s">
        <v>759</v>
      </c>
      <c r="D8" s="194" t="s">
        <v>1304</v>
      </c>
      <c r="F8" s="195">
        <v>7</v>
      </c>
      <c r="G8" s="60" t="s">
        <v>1305</v>
      </c>
      <c r="H8" s="88" t="s">
        <v>74</v>
      </c>
      <c r="I8" s="164">
        <f>IF(OR(H8="DSQ",H8="RAF",H8="DNC",H8="DPG"),0,IF(OR(H8="DNS",H8="DNF"),100*(($F8-$F8+1)/$F8)+50*(LOG($F8/$F8)),100*(($F8-H8+1)/$F8)+50*(LOG($F8/H8))))</f>
        <v>142.25490200071283</v>
      </c>
      <c r="J8" s="174"/>
      <c r="K8" s="51" t="s">
        <v>138</v>
      </c>
      <c r="M8" s="352" t="s">
        <v>79</v>
      </c>
      <c r="N8" s="353" t="s">
        <v>333</v>
      </c>
      <c r="O8" s="354" t="s">
        <v>81</v>
      </c>
      <c r="P8" s="354" t="s">
        <v>1274</v>
      </c>
      <c r="Q8" s="355" t="s">
        <v>138</v>
      </c>
      <c r="R8" s="353" t="s">
        <v>1275</v>
      </c>
      <c r="S8" s="356" t="s">
        <v>79</v>
      </c>
      <c r="T8" s="356" t="s">
        <v>77</v>
      </c>
      <c r="U8" s="357" t="s">
        <v>87</v>
      </c>
    </row>
    <row r="9" spans="1:21" x14ac:dyDescent="0.2">
      <c r="A9" s="18">
        <v>7</v>
      </c>
      <c r="B9" s="192" t="s">
        <v>274</v>
      </c>
      <c r="C9" s="193" t="s">
        <v>289</v>
      </c>
      <c r="D9" s="194" t="s">
        <v>1314</v>
      </c>
      <c r="F9" s="195">
        <v>7</v>
      </c>
      <c r="G9" s="60" t="s">
        <v>34</v>
      </c>
      <c r="H9" s="88" t="s">
        <v>74</v>
      </c>
      <c r="I9" s="164">
        <f>IF(OR(H9="DSQ",H9="RAF",H9="DNC",H9="DPG"),0,IF(OR(H9="DNS",H9="DNF"),100*(($F9-$F9+1)/$F9)+50*(LOG($F9/$F9)),100*(($F9-H9+1)/$F9)+50*(LOG($F9/H9))))</f>
        <v>142.25490200071283</v>
      </c>
      <c r="J9" s="174"/>
      <c r="K9" s="51" t="s">
        <v>138</v>
      </c>
      <c r="M9" s="352" t="s">
        <v>80</v>
      </c>
      <c r="N9" s="353" t="s">
        <v>93</v>
      </c>
      <c r="O9" s="354" t="s">
        <v>336</v>
      </c>
      <c r="P9" s="354" t="s">
        <v>1276</v>
      </c>
      <c r="Q9" s="355" t="s">
        <v>138</v>
      </c>
      <c r="R9" s="353" t="s">
        <v>1277</v>
      </c>
      <c r="S9" s="356" t="s">
        <v>80</v>
      </c>
      <c r="T9" s="356" t="s">
        <v>80</v>
      </c>
      <c r="U9" s="357" t="s">
        <v>80</v>
      </c>
    </row>
    <row r="10" spans="1:21" x14ac:dyDescent="0.2">
      <c r="A10" s="18">
        <v>8</v>
      </c>
      <c r="B10" s="192" t="s">
        <v>83</v>
      </c>
      <c r="C10" s="193" t="s">
        <v>319</v>
      </c>
      <c r="D10" s="194" t="s">
        <v>1330</v>
      </c>
      <c r="F10" s="195">
        <v>18</v>
      </c>
      <c r="G10" s="60" t="s">
        <v>32</v>
      </c>
      <c r="H10" s="88" t="s">
        <v>75</v>
      </c>
      <c r="I10" s="164">
        <f>IF(OR(H10="DSQ",H10="RAF",H10="DNC",H10="DPG"),0,IF(OR(H10="DNS",H10="DNF"),100*(($F10-$F10+1)/$F10)+50*(LOG($F10/$F10)),100*(($F10-H10+1)/$F10)+50*(LOG($F10/H10))))</f>
        <v>142.15656991641069</v>
      </c>
      <c r="J10" s="174"/>
      <c r="K10" s="51" t="s">
        <v>138</v>
      </c>
      <c r="M10" s="352" t="s">
        <v>87</v>
      </c>
      <c r="N10" s="353" t="s">
        <v>434</v>
      </c>
      <c r="O10" s="354" t="s">
        <v>277</v>
      </c>
      <c r="P10" s="354" t="s">
        <v>1278</v>
      </c>
      <c r="Q10" s="355" t="s">
        <v>138</v>
      </c>
      <c r="R10" s="353" t="s">
        <v>1279</v>
      </c>
      <c r="S10" s="356" t="s">
        <v>1280</v>
      </c>
      <c r="T10" s="356" t="s">
        <v>87</v>
      </c>
      <c r="U10" s="357" t="s">
        <v>78</v>
      </c>
    </row>
    <row r="11" spans="1:21" x14ac:dyDescent="0.2">
      <c r="A11" s="18">
        <v>9</v>
      </c>
      <c r="B11" s="192" t="s">
        <v>250</v>
      </c>
      <c r="C11" s="193" t="s">
        <v>96</v>
      </c>
      <c r="D11" s="194" t="s">
        <v>1373</v>
      </c>
      <c r="F11" s="195">
        <v>5</v>
      </c>
      <c r="G11" s="60" t="s">
        <v>110</v>
      </c>
      <c r="H11" s="88" t="s">
        <v>74</v>
      </c>
      <c r="I11" s="164">
        <f>IF(OR(H11="DSQ",H11="RAF",H11="DNC",H11="DPG"),0,IF(OR(H11="DNS",H11="DNF"),100*(($F11-$F11+1)/$F11)+50*(LOG($F11/$F11)),100*(($F11-H11+1)/$F11)+50*(LOG($F11/H11))))</f>
        <v>134.94850021680094</v>
      </c>
      <c r="J11" s="174"/>
      <c r="K11" s="51" t="s">
        <v>138</v>
      </c>
      <c r="M11" s="352" t="s">
        <v>88</v>
      </c>
      <c r="N11" s="353" t="s">
        <v>1281</v>
      </c>
      <c r="O11" s="354" t="s">
        <v>1282</v>
      </c>
      <c r="P11" s="354" t="s">
        <v>1283</v>
      </c>
      <c r="Q11" s="355" t="s">
        <v>138</v>
      </c>
      <c r="R11" s="353" t="s">
        <v>1284</v>
      </c>
      <c r="S11" s="356" t="s">
        <v>87</v>
      </c>
      <c r="T11" s="356" t="s">
        <v>16</v>
      </c>
      <c r="U11" s="357" t="s">
        <v>1285</v>
      </c>
    </row>
    <row r="12" spans="1:21" x14ac:dyDescent="0.2">
      <c r="A12" s="18">
        <v>10</v>
      </c>
      <c r="B12" s="192" t="s">
        <v>118</v>
      </c>
      <c r="C12" s="193" t="s">
        <v>119</v>
      </c>
      <c r="D12" s="194" t="s">
        <v>1362</v>
      </c>
      <c r="F12" s="195">
        <v>12</v>
      </c>
      <c r="G12" s="60" t="s">
        <v>33</v>
      </c>
      <c r="H12" s="88" t="s">
        <v>75</v>
      </c>
      <c r="I12" s="164">
        <f>IF(OR(H12="DSQ",H12="RAF",H12="DNC",H12="DPG"),0,IF(OR(H12="DNS",H12="DNF"),100*(($F12-$F12+1)/$F12)+50*(LOG($F12/$F12)),100*(($F12-H12+1)/$F12)+50*(LOG($F12/H12))))</f>
        <v>130.57422918584882</v>
      </c>
      <c r="J12" s="174"/>
      <c r="K12" s="51" t="s">
        <v>138</v>
      </c>
      <c r="M12" s="352" t="s">
        <v>73</v>
      </c>
      <c r="N12" s="353" t="s">
        <v>1286</v>
      </c>
      <c r="O12" s="354" t="s">
        <v>337</v>
      </c>
      <c r="P12" s="354" t="s">
        <v>340</v>
      </c>
      <c r="Q12" s="355" t="s">
        <v>138</v>
      </c>
      <c r="R12" s="353" t="s">
        <v>1287</v>
      </c>
      <c r="S12" s="356" t="s">
        <v>16</v>
      </c>
      <c r="T12" s="356" t="s">
        <v>16</v>
      </c>
      <c r="U12" s="357" t="s">
        <v>1288</v>
      </c>
    </row>
    <row r="13" spans="1:21" x14ac:dyDescent="0.2">
      <c r="A13" s="18">
        <v>11</v>
      </c>
      <c r="B13" s="192" t="s">
        <v>101</v>
      </c>
      <c r="C13" s="193" t="s">
        <v>52</v>
      </c>
      <c r="D13" s="194" t="s">
        <v>1331</v>
      </c>
      <c r="F13" s="195">
        <v>18</v>
      </c>
      <c r="G13" s="60" t="s">
        <v>32</v>
      </c>
      <c r="H13" s="88" t="s">
        <v>76</v>
      </c>
      <c r="I13" s="164">
        <f>IF(OR(H13="DSQ",H13="RAF",H13="DNC",H13="DPG"),0,IF(OR(H13="DNS",H13="DNF"),100*(($F13-$F13+1)/$F13)+50*(LOG($F13/$F13)),100*(($F13-H13+1)/$F13)+50*(LOG($F13/H13))))</f>
        <v>127.79645140807106</v>
      </c>
      <c r="J13" s="174"/>
      <c r="K13" s="51" t="s">
        <v>138</v>
      </c>
      <c r="M13" s="358" t="s">
        <v>74</v>
      </c>
      <c r="N13" s="359" t="s">
        <v>303</v>
      </c>
      <c r="O13" s="360" t="s">
        <v>949</v>
      </c>
      <c r="P13" s="360" t="s">
        <v>1289</v>
      </c>
      <c r="Q13" s="361" t="s">
        <v>1290</v>
      </c>
      <c r="R13" s="359" t="s">
        <v>1291</v>
      </c>
      <c r="S13" s="362" t="s">
        <v>74</v>
      </c>
      <c r="T13" s="362" t="s">
        <v>74</v>
      </c>
      <c r="U13" s="363" t="s">
        <v>74</v>
      </c>
    </row>
    <row r="14" spans="1:21" x14ac:dyDescent="0.2">
      <c r="A14" s="18">
        <v>12</v>
      </c>
      <c r="B14" s="192" t="s">
        <v>240</v>
      </c>
      <c r="C14" s="193" t="s">
        <v>241</v>
      </c>
      <c r="D14" s="194" t="s">
        <v>1266</v>
      </c>
      <c r="F14" s="195">
        <v>10</v>
      </c>
      <c r="G14" s="60" t="s">
        <v>138</v>
      </c>
      <c r="H14" s="88" t="s">
        <v>75</v>
      </c>
      <c r="I14" s="164">
        <f>IF(OR(H14="DSQ",H14="RAF",H14="DNC",H14="DPG"),0,IF(OR(H14="DNS",H14="DNF"),100*(($F14-$F14+1)/$F14)+50*(LOG($F14/$F14)),100*(($F14-H14+1)/$F14)+50*(LOG($F14/H14))))</f>
        <v>124.94850021680094</v>
      </c>
      <c r="J14" s="174"/>
      <c r="K14" s="51" t="s">
        <v>23</v>
      </c>
      <c r="M14" s="358" t="s">
        <v>75</v>
      </c>
      <c r="N14" s="359" t="s">
        <v>97</v>
      </c>
      <c r="O14" s="360" t="s">
        <v>43</v>
      </c>
      <c r="P14" s="360" t="s">
        <v>54</v>
      </c>
      <c r="Q14" s="361" t="s">
        <v>1290</v>
      </c>
      <c r="R14" s="359" t="s">
        <v>1292</v>
      </c>
      <c r="S14" s="362" t="s">
        <v>76</v>
      </c>
      <c r="T14" s="362" t="s">
        <v>77</v>
      </c>
      <c r="U14" s="363" t="s">
        <v>75</v>
      </c>
    </row>
    <row r="15" spans="1:21" x14ac:dyDescent="0.2">
      <c r="A15" s="18">
        <v>13</v>
      </c>
      <c r="B15" s="192" t="s">
        <v>280</v>
      </c>
      <c r="C15" s="193" t="s">
        <v>238</v>
      </c>
      <c r="D15" s="194" t="s">
        <v>1392</v>
      </c>
      <c r="F15" s="195">
        <v>9</v>
      </c>
      <c r="G15" s="60" t="s">
        <v>21</v>
      </c>
      <c r="H15" s="88" t="s">
        <v>75</v>
      </c>
      <c r="I15" s="164">
        <f>IF(OR(H15="DSQ",H15="RAF",H15="DNC",H15="DPG"),0,IF(OR(H15="DNS",H15="DNF"),100*(($F15-$F15+1)/$F15)+50*(LOG($F15/$F15)),100*(($F15-H15+1)/$F15)+50*(LOG($F15/H15))))</f>
        <v>121.54951457765607</v>
      </c>
      <c r="J15" s="174"/>
      <c r="K15" s="51" t="s">
        <v>21</v>
      </c>
      <c r="M15" s="358" t="s">
        <v>76</v>
      </c>
      <c r="N15" s="359" t="s">
        <v>1293</v>
      </c>
      <c r="O15" s="360" t="s">
        <v>263</v>
      </c>
      <c r="P15" s="360" t="s">
        <v>1294</v>
      </c>
      <c r="Q15" s="361" t="s">
        <v>1290</v>
      </c>
      <c r="R15" s="359" t="s">
        <v>1295</v>
      </c>
      <c r="S15" s="362" t="s">
        <v>75</v>
      </c>
      <c r="T15" s="362" t="s">
        <v>75</v>
      </c>
      <c r="U15" s="363" t="s">
        <v>79</v>
      </c>
    </row>
    <row r="16" spans="1:21" x14ac:dyDescent="0.2">
      <c r="A16" s="18">
        <v>14</v>
      </c>
      <c r="B16" s="192" t="s">
        <v>97</v>
      </c>
      <c r="C16" s="193" t="s">
        <v>43</v>
      </c>
      <c r="D16" s="194" t="s">
        <v>54</v>
      </c>
      <c r="F16" s="195">
        <v>8</v>
      </c>
      <c r="G16" s="60" t="s">
        <v>1290</v>
      </c>
      <c r="H16" s="88" t="s">
        <v>75</v>
      </c>
      <c r="I16" s="164">
        <f>IF(OR(H16="DSQ",H16="RAF",H16="DNC",H16="DPG"),0,IF(OR(H16="DNS",H16="DNF"),100*(($F16-$F16+1)/$F16)+50*(LOG($F16/$F16)),100*(($F16-H16+1)/$F16)+50*(LOG($F16/H16))))</f>
        <v>117.60299956639813</v>
      </c>
      <c r="J16" s="174"/>
      <c r="K16" s="51" t="s">
        <v>23</v>
      </c>
      <c r="M16" s="358" t="s">
        <v>77</v>
      </c>
      <c r="N16" s="359" t="s">
        <v>1296</v>
      </c>
      <c r="O16" s="360" t="s">
        <v>443</v>
      </c>
      <c r="P16" s="360" t="s">
        <v>1297</v>
      </c>
      <c r="Q16" s="361" t="s">
        <v>1290</v>
      </c>
      <c r="R16" s="359" t="s">
        <v>1270</v>
      </c>
      <c r="S16" s="362" t="s">
        <v>77</v>
      </c>
      <c r="T16" s="362" t="s">
        <v>76</v>
      </c>
      <c r="U16" s="363" t="s">
        <v>77</v>
      </c>
    </row>
    <row r="17" spans="1:21" x14ac:dyDescent="0.2">
      <c r="A17" s="18">
        <v>15</v>
      </c>
      <c r="B17" s="192" t="s">
        <v>1332</v>
      </c>
      <c r="C17" s="193" t="s">
        <v>732</v>
      </c>
      <c r="D17" s="194" t="s">
        <v>1333</v>
      </c>
      <c r="F17" s="195">
        <v>18</v>
      </c>
      <c r="G17" s="60" t="s">
        <v>32</v>
      </c>
      <c r="H17" s="88" t="s">
        <v>77</v>
      </c>
      <c r="I17" s="164">
        <f>IF(OR(H17="DSQ",H17="RAF",H17="DNC",H17="DPG"),0,IF(OR(H17="DNS",H17="DNF"),100*(($F17-$F17+1)/$F17)+50*(LOG($F17/$F17)),100*(($F17-H17+1)/$F17)+50*(LOG($F17/H17))))</f>
        <v>115.99395902210053</v>
      </c>
      <c r="J17" s="174"/>
      <c r="K17" s="51" t="s">
        <v>23</v>
      </c>
      <c r="M17" s="358" t="s">
        <v>78</v>
      </c>
      <c r="N17" s="359" t="s">
        <v>213</v>
      </c>
      <c r="O17" s="360" t="s">
        <v>214</v>
      </c>
      <c r="P17" s="360" t="s">
        <v>329</v>
      </c>
      <c r="Q17" s="361" t="s">
        <v>1290</v>
      </c>
      <c r="R17" s="359" t="s">
        <v>1298</v>
      </c>
      <c r="S17" s="362" t="s">
        <v>78</v>
      </c>
      <c r="T17" s="362" t="s">
        <v>78</v>
      </c>
      <c r="U17" s="363" t="s">
        <v>76</v>
      </c>
    </row>
    <row r="18" spans="1:21" x14ac:dyDescent="0.2">
      <c r="A18" s="18">
        <v>16</v>
      </c>
      <c r="B18" s="192" t="s">
        <v>401</v>
      </c>
      <c r="C18" s="193" t="s">
        <v>65</v>
      </c>
      <c r="D18" s="194" t="s">
        <v>1365</v>
      </c>
      <c r="F18" s="195">
        <v>12</v>
      </c>
      <c r="G18" s="60" t="s">
        <v>33</v>
      </c>
      <c r="H18" s="88" t="s">
        <v>76</v>
      </c>
      <c r="I18" s="164">
        <f>IF(OR(H18="DSQ",H18="RAF",H18="DNC",H18="DPG"),0,IF(OR(H18="DNS",H18="DNF"),100*(($F18-$F18+1)/$F18)+50*(LOG($F18/$F18)),100*(($F18-H18+1)/$F18)+50*(LOG($F18/H18))))</f>
        <v>113.43633289973147</v>
      </c>
      <c r="J18" s="174"/>
      <c r="K18" s="51" t="s">
        <v>23</v>
      </c>
      <c r="M18" s="358" t="s">
        <v>79</v>
      </c>
      <c r="N18" s="359" t="s">
        <v>775</v>
      </c>
      <c r="O18" s="360" t="s">
        <v>776</v>
      </c>
      <c r="P18" s="360" t="s">
        <v>1299</v>
      </c>
      <c r="Q18" s="361" t="s">
        <v>1290</v>
      </c>
      <c r="R18" s="359" t="s">
        <v>1300</v>
      </c>
      <c r="S18" s="362" t="s">
        <v>79</v>
      </c>
      <c r="T18" s="362" t="s">
        <v>79</v>
      </c>
      <c r="U18" s="363" t="s">
        <v>78</v>
      </c>
    </row>
    <row r="19" spans="1:21" x14ac:dyDescent="0.2">
      <c r="A19" s="18">
        <v>17</v>
      </c>
      <c r="B19" s="192" t="s">
        <v>275</v>
      </c>
      <c r="C19" s="193" t="s">
        <v>276</v>
      </c>
      <c r="D19" s="194" t="s">
        <v>1306</v>
      </c>
      <c r="F19" s="195">
        <v>7</v>
      </c>
      <c r="G19" s="60" t="s">
        <v>1305</v>
      </c>
      <c r="H19" s="88" t="s">
        <v>75</v>
      </c>
      <c r="I19" s="164">
        <f>IF(OR(H19="DSQ",H19="RAF",H19="DNC",H19="DPG"),0,IF(OR(H19="DNS",H19="DNF"),100*(($F19-$F19+1)/$F19)+50*(LOG($F19/$F19)),100*(($F19-H19+1)/$F19)+50*(LOG($F19/H19))))</f>
        <v>112.91768793179949</v>
      </c>
      <c r="J19" s="174"/>
      <c r="K19" s="51" t="s">
        <v>23</v>
      </c>
      <c r="M19" s="358" t="s">
        <v>80</v>
      </c>
      <c r="N19" s="359" t="s">
        <v>387</v>
      </c>
      <c r="O19" s="360" t="s">
        <v>388</v>
      </c>
      <c r="P19" s="360" t="s">
        <v>1301</v>
      </c>
      <c r="Q19" s="361" t="s">
        <v>1290</v>
      </c>
      <c r="R19" s="359" t="s">
        <v>1277</v>
      </c>
      <c r="S19" s="362" t="s">
        <v>80</v>
      </c>
      <c r="T19" s="362" t="s">
        <v>80</v>
      </c>
      <c r="U19" s="363" t="s">
        <v>80</v>
      </c>
    </row>
    <row r="20" spans="1:21" x14ac:dyDescent="0.2">
      <c r="A20" s="18">
        <v>18</v>
      </c>
      <c r="B20" s="192" t="s">
        <v>86</v>
      </c>
      <c r="C20" s="193" t="s">
        <v>39</v>
      </c>
      <c r="D20" s="194" t="s">
        <v>63</v>
      </c>
      <c r="F20" s="195">
        <v>7</v>
      </c>
      <c r="G20" s="60" t="s">
        <v>34</v>
      </c>
      <c r="H20" s="88" t="s">
        <v>75</v>
      </c>
      <c r="I20" s="164">
        <f>IF(OR(H20="DSQ",H20="RAF",H20="DNC",H20="DPG"),0,IF(OR(H20="DNS",H20="DNF"),100*(($F20-$F20+1)/$F20)+50*(LOG($F20/$F20)),100*(($F20-H20+1)/$F20)+50*(LOG($F20/H20))))</f>
        <v>112.91768793179949</v>
      </c>
      <c r="J20" s="174"/>
      <c r="K20" s="51" t="s">
        <v>21</v>
      </c>
      <c r="M20" s="358" t="s">
        <v>87</v>
      </c>
      <c r="N20" s="359" t="s">
        <v>425</v>
      </c>
      <c r="O20" s="360" t="s">
        <v>282</v>
      </c>
      <c r="P20" s="360" t="s">
        <v>1302</v>
      </c>
      <c r="Q20" s="361" t="s">
        <v>1290</v>
      </c>
      <c r="R20" s="359" t="s">
        <v>1303</v>
      </c>
      <c r="S20" s="362" t="s">
        <v>87</v>
      </c>
      <c r="T20" s="362" t="s">
        <v>16</v>
      </c>
      <c r="U20" s="363" t="s">
        <v>87</v>
      </c>
    </row>
    <row r="21" spans="1:21" x14ac:dyDescent="0.2">
      <c r="A21" s="18">
        <v>19</v>
      </c>
      <c r="B21" s="192" t="s">
        <v>1268</v>
      </c>
      <c r="C21" s="193" t="s">
        <v>278</v>
      </c>
      <c r="D21" s="194" t="s">
        <v>1269</v>
      </c>
      <c r="F21" s="195">
        <v>10</v>
      </c>
      <c r="G21" s="60" t="s">
        <v>138</v>
      </c>
      <c r="H21" s="88" t="s">
        <v>76</v>
      </c>
      <c r="I21" s="164">
        <f>IF(OR(H21="DSQ",H21="RAF",H21="DNC",H21="DPG"),0,IF(OR(H21="DNS",H21="DNF"),100*(($F21-$F21+1)/$F21)+50*(LOG($F21/$F21)),100*(($F21-H21+1)/$F21)+50*(LOG($F21/H21))))</f>
        <v>106.14393726401688</v>
      </c>
      <c r="J21" s="174"/>
      <c r="K21" s="51" t="s">
        <v>21</v>
      </c>
      <c r="M21" s="352" t="s">
        <v>74</v>
      </c>
      <c r="N21" s="353" t="s">
        <v>973</v>
      </c>
      <c r="O21" s="354" t="s">
        <v>759</v>
      </c>
      <c r="P21" s="354" t="s">
        <v>1304</v>
      </c>
      <c r="Q21" s="355" t="s">
        <v>1305</v>
      </c>
      <c r="R21" s="353" t="s">
        <v>1291</v>
      </c>
      <c r="S21" s="356" t="s">
        <v>74</v>
      </c>
      <c r="T21" s="356" t="s">
        <v>74</v>
      </c>
      <c r="U21" s="357" t="s">
        <v>74</v>
      </c>
    </row>
    <row r="22" spans="1:21" x14ac:dyDescent="0.2">
      <c r="A22" s="18">
        <v>20</v>
      </c>
      <c r="B22" s="192" t="s">
        <v>978</v>
      </c>
      <c r="C22" s="193" t="s">
        <v>735</v>
      </c>
      <c r="D22" s="194" t="s">
        <v>1334</v>
      </c>
      <c r="F22" s="195">
        <v>18</v>
      </c>
      <c r="G22" s="60" t="s">
        <v>32</v>
      </c>
      <c r="H22" s="88" t="s">
        <v>78</v>
      </c>
      <c r="I22" s="164">
        <f>IF(OR(H22="DSQ",H22="RAF",H22="DNC",H22="DPG"),0,IF(OR(H22="DNS",H22="DNF"),100*(($F22-$F22+1)/$F22)+50*(LOG($F22/$F22)),100*(($F22-H22+1)/$F22)+50*(LOG($F22/H22))))</f>
        <v>105.59290281614216</v>
      </c>
      <c r="J22" s="174"/>
      <c r="K22" s="51" t="s">
        <v>138</v>
      </c>
      <c r="M22" s="352" t="s">
        <v>75</v>
      </c>
      <c r="N22" s="353" t="s">
        <v>275</v>
      </c>
      <c r="O22" s="354" t="s">
        <v>276</v>
      </c>
      <c r="P22" s="354" t="s">
        <v>1306</v>
      </c>
      <c r="Q22" s="355" t="s">
        <v>1305</v>
      </c>
      <c r="R22" s="353" t="s">
        <v>1307</v>
      </c>
      <c r="S22" s="356" t="s">
        <v>75</v>
      </c>
      <c r="T22" s="356" t="s">
        <v>75</v>
      </c>
      <c r="U22" s="357" t="s">
        <v>76</v>
      </c>
    </row>
    <row r="23" spans="1:21" x14ac:dyDescent="0.2">
      <c r="A23" s="18">
        <v>21</v>
      </c>
      <c r="B23" s="192" t="s">
        <v>1324</v>
      </c>
      <c r="C23" s="193" t="s">
        <v>117</v>
      </c>
      <c r="D23" s="194" t="s">
        <v>1325</v>
      </c>
      <c r="F23" s="195">
        <v>9</v>
      </c>
      <c r="G23" s="60" t="s">
        <v>21</v>
      </c>
      <c r="H23" s="88" t="s">
        <v>76</v>
      </c>
      <c r="I23" s="164">
        <f>IF(OR(H23="DSQ",H23="RAF",H23="DNC",H23="DPG"),0,IF(OR(H23="DNS",H23="DNF"),100*(($F23-$F23+1)/$F23)+50*(LOG($F23/$F23)),100*(($F23-H23+1)/$F23)+50*(LOG($F23/H23))))</f>
        <v>101.6338405137609</v>
      </c>
      <c r="J23" s="174"/>
      <c r="K23" s="51" t="s">
        <v>138</v>
      </c>
      <c r="M23" s="352" t="s">
        <v>76</v>
      </c>
      <c r="N23" s="353" t="s">
        <v>75</v>
      </c>
      <c r="O23" s="354" t="s">
        <v>85</v>
      </c>
      <c r="P23" s="354" t="s">
        <v>1308</v>
      </c>
      <c r="Q23" s="355" t="s">
        <v>1305</v>
      </c>
      <c r="R23" s="353" t="s">
        <v>1295</v>
      </c>
      <c r="S23" s="356" t="s">
        <v>77</v>
      </c>
      <c r="T23" s="356" t="s">
        <v>77</v>
      </c>
      <c r="U23" s="357" t="s">
        <v>75</v>
      </c>
    </row>
    <row r="24" spans="1:21" x14ac:dyDescent="0.2">
      <c r="A24" s="18">
        <v>22</v>
      </c>
      <c r="B24" s="192" t="s">
        <v>437</v>
      </c>
      <c r="C24" s="193" t="s">
        <v>113</v>
      </c>
      <c r="D24" s="194" t="s">
        <v>1374</v>
      </c>
      <c r="F24" s="195">
        <v>5</v>
      </c>
      <c r="G24" s="60" t="s">
        <v>110</v>
      </c>
      <c r="H24" s="88" t="s">
        <v>75</v>
      </c>
      <c r="I24" s="164">
        <f>IF(OR(H24="DSQ",H24="RAF",H24="DNC",H24="DPG"),0,IF(OR(H24="DNS",H24="DNF"),100*(($F24-$F24+1)/$F24)+50*(LOG($F24/$F24)),100*(($F24-H24+1)/$F24)+50*(LOG($F24/H24))))</f>
        <v>99.897000433601875</v>
      </c>
      <c r="J24" s="174"/>
      <c r="K24" s="51" t="s">
        <v>138</v>
      </c>
      <c r="M24" s="352" t="s">
        <v>77</v>
      </c>
      <c r="N24" s="353" t="s">
        <v>1309</v>
      </c>
      <c r="O24" s="354" t="s">
        <v>162</v>
      </c>
      <c r="P24" s="354" t="s">
        <v>320</v>
      </c>
      <c r="Q24" s="355" t="s">
        <v>1305</v>
      </c>
      <c r="R24" s="353" t="s">
        <v>1310</v>
      </c>
      <c r="S24" s="356" t="s">
        <v>76</v>
      </c>
      <c r="T24" s="356" t="s">
        <v>76</v>
      </c>
      <c r="U24" s="357" t="s">
        <v>79</v>
      </c>
    </row>
    <row r="25" spans="1:21" x14ac:dyDescent="0.2">
      <c r="A25" s="18">
        <v>23</v>
      </c>
      <c r="B25" s="192" t="s">
        <v>436</v>
      </c>
      <c r="C25" s="193" t="s">
        <v>1187</v>
      </c>
      <c r="D25" s="194" t="s">
        <v>1366</v>
      </c>
      <c r="F25" s="195">
        <v>12</v>
      </c>
      <c r="G25" s="60" t="s">
        <v>33</v>
      </c>
      <c r="H25" s="88" t="s">
        <v>77</v>
      </c>
      <c r="I25" s="164">
        <f>IF(OR(H25="DSQ",H25="RAF",H25="DNC",H25="DPG"),0,IF(OR(H25="DNS",H25="DNF"),100*(($F25-$F25+1)/$F25)+50*(LOG($F25/$F25)),100*(($F25-H25+1)/$F25)+50*(LOG($F25/H25))))</f>
        <v>98.85606273598313</v>
      </c>
      <c r="J25" s="174"/>
      <c r="K25" s="51" t="s">
        <v>22</v>
      </c>
      <c r="M25" s="352" t="s">
        <v>78</v>
      </c>
      <c r="N25" s="353" t="s">
        <v>111</v>
      </c>
      <c r="O25" s="354" t="s">
        <v>112</v>
      </c>
      <c r="P25" s="354" t="s">
        <v>313</v>
      </c>
      <c r="Q25" s="355" t="s">
        <v>1305</v>
      </c>
      <c r="R25" s="353" t="s">
        <v>1272</v>
      </c>
      <c r="S25" s="356" t="s">
        <v>78</v>
      </c>
      <c r="T25" s="356" t="s">
        <v>78</v>
      </c>
      <c r="U25" s="357" t="s">
        <v>77</v>
      </c>
    </row>
    <row r="26" spans="1:21" x14ac:dyDescent="0.2">
      <c r="A26" s="18">
        <v>24</v>
      </c>
      <c r="B26" s="192" t="s">
        <v>1293</v>
      </c>
      <c r="C26" s="193" t="s">
        <v>263</v>
      </c>
      <c r="D26" s="194" t="s">
        <v>1294</v>
      </c>
      <c r="F26" s="195">
        <v>8</v>
      </c>
      <c r="G26" s="60" t="s">
        <v>1290</v>
      </c>
      <c r="H26" s="88" t="s">
        <v>76</v>
      </c>
      <c r="I26" s="164">
        <f>IF(OR(H26="DSQ",H26="RAF",H26="DNC",H26="DPG"),0,IF(OR(H26="DNS",H26="DNF"),100*(($F26-$F26+1)/$F26)+50*(LOG($F26/$F26)),100*(($F26-H26+1)/$F26)+50*(LOG($F26/H26))))</f>
        <v>96.298436613614058</v>
      </c>
      <c r="J26" s="174"/>
      <c r="K26" s="51" t="s">
        <v>138</v>
      </c>
      <c r="M26" s="352" t="s">
        <v>79</v>
      </c>
      <c r="N26" s="353" t="s">
        <v>95</v>
      </c>
      <c r="O26" s="354" t="s">
        <v>55</v>
      </c>
      <c r="P26" s="354" t="s">
        <v>1311</v>
      </c>
      <c r="Q26" s="355" t="s">
        <v>1305</v>
      </c>
      <c r="R26" s="353" t="s">
        <v>1275</v>
      </c>
      <c r="S26" s="356" t="s">
        <v>79</v>
      </c>
      <c r="T26" s="356" t="s">
        <v>80</v>
      </c>
      <c r="U26" s="357" t="s">
        <v>78</v>
      </c>
    </row>
    <row r="27" spans="1:21" x14ac:dyDescent="0.2">
      <c r="A27" s="18">
        <v>25</v>
      </c>
      <c r="B27" s="192" t="s">
        <v>426</v>
      </c>
      <c r="C27" s="193" t="s">
        <v>269</v>
      </c>
      <c r="D27" s="194" t="s">
        <v>1336</v>
      </c>
      <c r="F27" s="195">
        <v>18</v>
      </c>
      <c r="G27" s="60" t="s">
        <v>32</v>
      </c>
      <c r="H27" s="88" t="s">
        <v>79</v>
      </c>
      <c r="I27" s="164">
        <f>IF(OR(H27="DSQ",H27="RAF",H27="DNC",H27="DPG"),0,IF(OR(H27="DNS",H27="DNF"),100*(($F27-$F27+1)/$F27)+50*(LOG($F27/$F27)),100*(($F27-H27+1)/$F27)+50*(LOG($F27/H27))))</f>
        <v>96.07828495820533</v>
      </c>
      <c r="J27" s="174"/>
      <c r="K27" s="51" t="s">
        <v>138</v>
      </c>
      <c r="M27" s="352" t="s">
        <v>80</v>
      </c>
      <c r="N27" s="353" t="s">
        <v>91</v>
      </c>
      <c r="O27" s="354" t="s">
        <v>1312</v>
      </c>
      <c r="P27" s="354" t="s">
        <v>1313</v>
      </c>
      <c r="Q27" s="355" t="s">
        <v>1305</v>
      </c>
      <c r="R27" s="353" t="s">
        <v>1277</v>
      </c>
      <c r="S27" s="356" t="s">
        <v>80</v>
      </c>
      <c r="T27" s="356" t="s">
        <v>79</v>
      </c>
      <c r="U27" s="357" t="s">
        <v>1288</v>
      </c>
    </row>
    <row r="28" spans="1:21" x14ac:dyDescent="0.2">
      <c r="A28" s="18">
        <v>26</v>
      </c>
      <c r="B28" s="192" t="s">
        <v>1271</v>
      </c>
      <c r="C28" s="193" t="s">
        <v>163</v>
      </c>
      <c r="D28" s="194" t="s">
        <v>323</v>
      </c>
      <c r="F28" s="195">
        <v>10</v>
      </c>
      <c r="G28" s="60" t="s">
        <v>138</v>
      </c>
      <c r="H28" s="88" t="s">
        <v>77</v>
      </c>
      <c r="I28" s="164">
        <f>IF(OR(H28="DSQ",H28="RAF",H28="DNC",H28="DPG"),0,IF(OR(H28="DNS",H28="DNF"),100*(($F28-$F28+1)/$F28)+50*(LOG($F28/$F28)),100*(($F28-H28+1)/$F28)+50*(LOG($F28/H28))))</f>
        <v>89.897000433601875</v>
      </c>
      <c r="J28" s="174"/>
      <c r="K28" s="51" t="s">
        <v>23</v>
      </c>
      <c r="M28" s="358" t="s">
        <v>74</v>
      </c>
      <c r="N28" s="359" t="s">
        <v>274</v>
      </c>
      <c r="O28" s="360" t="s">
        <v>289</v>
      </c>
      <c r="P28" s="360" t="s">
        <v>1314</v>
      </c>
      <c r="Q28" s="361" t="s">
        <v>34</v>
      </c>
      <c r="R28" s="359" t="s">
        <v>1265</v>
      </c>
      <c r="S28" s="362" t="s">
        <v>74</v>
      </c>
      <c r="T28" s="362" t="s">
        <v>75</v>
      </c>
      <c r="U28" s="363" t="s">
        <v>74</v>
      </c>
    </row>
    <row r="29" spans="1:21" x14ac:dyDescent="0.2">
      <c r="A29" s="18">
        <v>27</v>
      </c>
      <c r="B29" s="192" t="s">
        <v>75</v>
      </c>
      <c r="C29" s="193" t="s">
        <v>85</v>
      </c>
      <c r="D29" s="194" t="s">
        <v>1308</v>
      </c>
      <c r="F29" s="195">
        <v>7</v>
      </c>
      <c r="G29" s="60" t="s">
        <v>1305</v>
      </c>
      <c r="H29" s="88" t="s">
        <v>76</v>
      </c>
      <c r="I29" s="164">
        <f>IF(OR(H29="DSQ",H29="RAF",H29="DNC",H29="DPG"),0,IF(OR(H29="DNS",H29="DNF"),100*(($F29-$F29+1)/$F29)+50*(LOG($F29/$F29)),100*(($F29-H29+1)/$F29)+50*(LOG($F29/H29))))</f>
        <v>89.827410693301147</v>
      </c>
      <c r="J29" s="174"/>
      <c r="K29" s="51" t="s">
        <v>23</v>
      </c>
      <c r="M29" s="358" t="s">
        <v>75</v>
      </c>
      <c r="N29" s="359" t="s">
        <v>86</v>
      </c>
      <c r="O29" s="360" t="s">
        <v>39</v>
      </c>
      <c r="P29" s="360" t="s">
        <v>63</v>
      </c>
      <c r="Q29" s="361" t="s">
        <v>34</v>
      </c>
      <c r="R29" s="359" t="s">
        <v>1295</v>
      </c>
      <c r="S29" s="362" t="s">
        <v>75</v>
      </c>
      <c r="T29" s="362" t="s">
        <v>74</v>
      </c>
      <c r="U29" s="363" t="s">
        <v>1288</v>
      </c>
    </row>
    <row r="30" spans="1:21" x14ac:dyDescent="0.2">
      <c r="A30" s="18">
        <v>28</v>
      </c>
      <c r="B30" s="192" t="s">
        <v>286</v>
      </c>
      <c r="C30" s="193" t="s">
        <v>307</v>
      </c>
      <c r="D30" s="194" t="s">
        <v>308</v>
      </c>
      <c r="F30" s="195">
        <v>7</v>
      </c>
      <c r="G30" s="60" t="s">
        <v>34</v>
      </c>
      <c r="H30" s="88" t="s">
        <v>76</v>
      </c>
      <c r="I30" s="164">
        <f>IF(OR(H30="DSQ",H30="RAF",H30="DNC",H30="DPG"),0,IF(OR(H30="DNS",H30="DNF"),100*(($F30-$F30+1)/$F30)+50*(LOG($F30/$F30)),100*(($F30-H30+1)/$F30)+50*(LOG($F30/H30))))</f>
        <v>89.827410693301147</v>
      </c>
      <c r="J30" s="174"/>
      <c r="K30" s="51" t="s">
        <v>23</v>
      </c>
      <c r="M30" s="358" t="s">
        <v>76</v>
      </c>
      <c r="N30" s="359" t="s">
        <v>286</v>
      </c>
      <c r="O30" s="360" t="s">
        <v>307</v>
      </c>
      <c r="P30" s="360" t="s">
        <v>308</v>
      </c>
      <c r="Q30" s="361" t="s">
        <v>34</v>
      </c>
      <c r="R30" s="359" t="s">
        <v>1295</v>
      </c>
      <c r="S30" s="362" t="s">
        <v>76</v>
      </c>
      <c r="T30" s="362" t="s">
        <v>77</v>
      </c>
      <c r="U30" s="363" t="s">
        <v>76</v>
      </c>
    </row>
    <row r="31" spans="1:21" x14ac:dyDescent="0.2">
      <c r="A31" s="18">
        <v>29</v>
      </c>
      <c r="B31" s="192" t="s">
        <v>1337</v>
      </c>
      <c r="C31" s="193" t="s">
        <v>304</v>
      </c>
      <c r="D31" s="194" t="s">
        <v>1338</v>
      </c>
      <c r="F31" s="195">
        <v>18</v>
      </c>
      <c r="G31" s="60" t="s">
        <v>32</v>
      </c>
      <c r="H31" s="88" t="s">
        <v>80</v>
      </c>
      <c r="I31" s="164">
        <f>IF(OR(H31="DSQ",H31="RAF",H31="DNC",H31="DPG"),0,IF(OR(H31="DNS",H31="DNF"),100*(($F31-$F31+1)/$F31)+50*(LOG($F31/$F31)),100*(($F31-H31+1)/$F31)+50*(LOG($F31/H31))))</f>
        <v>87.17538992111912</v>
      </c>
      <c r="J31" s="174"/>
      <c r="K31" s="51" t="s">
        <v>23</v>
      </c>
      <c r="M31" s="358" t="s">
        <v>77</v>
      </c>
      <c r="N31" s="359" t="s">
        <v>309</v>
      </c>
      <c r="O31" s="360" t="s">
        <v>174</v>
      </c>
      <c r="P31" s="360" t="s">
        <v>310</v>
      </c>
      <c r="Q31" s="361" t="s">
        <v>34</v>
      </c>
      <c r="R31" s="359" t="s">
        <v>1270</v>
      </c>
      <c r="S31" s="362" t="s">
        <v>77</v>
      </c>
      <c r="T31" s="362" t="s">
        <v>76</v>
      </c>
      <c r="U31" s="363" t="s">
        <v>77</v>
      </c>
    </row>
    <row r="32" spans="1:21" x14ac:dyDescent="0.2">
      <c r="A32" s="18">
        <v>30</v>
      </c>
      <c r="B32" s="192" t="s">
        <v>1367</v>
      </c>
      <c r="C32" s="193" t="s">
        <v>1179</v>
      </c>
      <c r="D32" s="194" t="s">
        <v>1368</v>
      </c>
      <c r="F32" s="195">
        <v>12</v>
      </c>
      <c r="G32" s="60" t="s">
        <v>33</v>
      </c>
      <c r="H32" s="88" t="s">
        <v>78</v>
      </c>
      <c r="I32" s="164">
        <f>IF(OR(H32="DSQ",H32="RAF",H32="DNC",H32="DPG"),0,IF(OR(H32="DNS",H32="DNF"),100*(($F32-$F32+1)/$F32)+50*(LOG($F32/$F32)),100*(($F32-H32+1)/$F32)+50*(LOG($F32/H32))))</f>
        <v>85.677228752246961</v>
      </c>
      <c r="J32" s="174"/>
      <c r="K32" s="51" t="s">
        <v>23</v>
      </c>
      <c r="M32" s="358" t="s">
        <v>78</v>
      </c>
      <c r="N32" s="359" t="s">
        <v>325</v>
      </c>
      <c r="O32" s="360" t="s">
        <v>338</v>
      </c>
      <c r="P32" s="360" t="s">
        <v>339</v>
      </c>
      <c r="Q32" s="361" t="s">
        <v>34</v>
      </c>
      <c r="R32" s="359" t="s">
        <v>1315</v>
      </c>
      <c r="S32" s="362" t="s">
        <v>78</v>
      </c>
      <c r="T32" s="362" t="s">
        <v>78</v>
      </c>
      <c r="U32" s="363" t="s">
        <v>79</v>
      </c>
    </row>
    <row r="33" spans="1:21" x14ac:dyDescent="0.2">
      <c r="A33" s="18">
        <v>31</v>
      </c>
      <c r="B33" s="192" t="s">
        <v>1326</v>
      </c>
      <c r="C33" s="193" t="s">
        <v>1148</v>
      </c>
      <c r="D33" s="194" t="s">
        <v>422</v>
      </c>
      <c r="F33" s="195">
        <v>9</v>
      </c>
      <c r="G33" s="60" t="s">
        <v>21</v>
      </c>
      <c r="H33" s="88" t="s">
        <v>77</v>
      </c>
      <c r="I33" s="164">
        <f>IF(OR(H33="DSQ",H33="RAF",H33="DNC",H33="DPG"),0,IF(OR(H33="DNS",H33="DNF"),100*(($F33-$F33+1)/$F33)+50*(LOG($F33/$F33)),100*(($F33-H33+1)/$F33)+50*(LOG($F33/H33))))</f>
        <v>84.275792572234778</v>
      </c>
      <c r="J33" s="174"/>
      <c r="K33" s="51" t="s">
        <v>23</v>
      </c>
      <c r="M33" s="358" t="s">
        <v>79</v>
      </c>
      <c r="N33" s="359" t="s">
        <v>1316</v>
      </c>
      <c r="O33" s="360" t="s">
        <v>1317</v>
      </c>
      <c r="P33" s="360" t="s">
        <v>1318</v>
      </c>
      <c r="Q33" s="361" t="s">
        <v>34</v>
      </c>
      <c r="R33" s="359" t="s">
        <v>1300</v>
      </c>
      <c r="S33" s="362" t="s">
        <v>79</v>
      </c>
      <c r="T33" s="362" t="s">
        <v>79</v>
      </c>
      <c r="U33" s="363" t="s">
        <v>78</v>
      </c>
    </row>
    <row r="34" spans="1:21" x14ac:dyDescent="0.2">
      <c r="A34" s="18">
        <v>32</v>
      </c>
      <c r="B34" s="192" t="s">
        <v>62</v>
      </c>
      <c r="C34" s="193" t="s">
        <v>120</v>
      </c>
      <c r="D34" s="194" t="s">
        <v>352</v>
      </c>
      <c r="F34" s="195">
        <v>18</v>
      </c>
      <c r="G34" s="60" t="s">
        <v>32</v>
      </c>
      <c r="H34" s="88" t="s">
        <v>87</v>
      </c>
      <c r="I34" s="164">
        <f>IF(OR(H34="DSQ",H34="RAF",H34="DNC",H34="DPG"),0,IF(OR(H34="DNS",H34="DNF"),100*(($F34-$F34+1)/$F34)+50*(LOG($F34/$F34)),100*(($F34-H34+1)/$F34)+50*(LOG($F34/H34))))</f>
        <v>78.720237016679235</v>
      </c>
      <c r="J34" s="174"/>
      <c r="K34" s="51" t="s">
        <v>23</v>
      </c>
      <c r="M34" s="358" t="s">
        <v>80</v>
      </c>
      <c r="N34" s="359" t="s">
        <v>1319</v>
      </c>
      <c r="O34" s="360" t="s">
        <v>1320</v>
      </c>
      <c r="P34" s="360" t="s">
        <v>1321</v>
      </c>
      <c r="Q34" s="361" t="s">
        <v>34</v>
      </c>
      <c r="R34" s="359" t="s">
        <v>1322</v>
      </c>
      <c r="S34" s="362" t="s">
        <v>16</v>
      </c>
      <c r="T34" s="362" t="s">
        <v>80</v>
      </c>
      <c r="U34" s="363" t="s">
        <v>80</v>
      </c>
    </row>
    <row r="35" spans="1:21" x14ac:dyDescent="0.2">
      <c r="A35" s="18">
        <v>33</v>
      </c>
      <c r="B35" s="192" t="s">
        <v>1296</v>
      </c>
      <c r="C35" s="193" t="s">
        <v>359</v>
      </c>
      <c r="D35" s="194" t="s">
        <v>1297</v>
      </c>
      <c r="F35" s="195">
        <v>8</v>
      </c>
      <c r="G35" s="60" t="s">
        <v>1290</v>
      </c>
      <c r="H35" s="88" t="s">
        <v>77</v>
      </c>
      <c r="I35" s="164">
        <f>IF(OR(H35="DSQ",H35="RAF",H35="DNC",H35="DPG"),0,IF(OR(H35="DNS",H35="DNF"),100*(($F35-$F35+1)/$F35)+50*(LOG($F35/$F35)),100*(($F35-H35+1)/$F35)+50*(LOG($F35/H35))))</f>
        <v>77.551499783199063</v>
      </c>
      <c r="J35" s="174"/>
      <c r="K35" s="51" t="s">
        <v>21</v>
      </c>
      <c r="M35" s="352" t="s">
        <v>74</v>
      </c>
      <c r="N35" s="353" t="s">
        <v>1051</v>
      </c>
      <c r="O35" s="354" t="s">
        <v>1052</v>
      </c>
      <c r="P35" s="354" t="s">
        <v>440</v>
      </c>
      <c r="Q35" s="355" t="s">
        <v>21</v>
      </c>
      <c r="R35" s="353" t="s">
        <v>1291</v>
      </c>
      <c r="S35" s="356" t="s">
        <v>74</v>
      </c>
      <c r="T35" s="356" t="s">
        <v>74</v>
      </c>
      <c r="U35" s="357" t="s">
        <v>74</v>
      </c>
    </row>
    <row r="36" spans="1:21" x14ac:dyDescent="0.2">
      <c r="A36" s="18">
        <v>34</v>
      </c>
      <c r="B36" s="192" t="s">
        <v>311</v>
      </c>
      <c r="C36" s="193" t="s">
        <v>823</v>
      </c>
      <c r="D36" s="194" t="s">
        <v>1273</v>
      </c>
      <c r="F36" s="195">
        <v>10</v>
      </c>
      <c r="G36" s="60" t="s">
        <v>138</v>
      </c>
      <c r="H36" s="88" t="s">
        <v>78</v>
      </c>
      <c r="I36" s="164">
        <f>IF(OR(H36="DSQ",H36="RAF",H36="DNC",H36="DPG"),0,IF(OR(H36="DNS",H36="DNF"),100*(($F36-$F36+1)/$F36)+50*(LOG($F36/$F36)),100*(($F36-H36+1)/$F36)+50*(LOG($F36/H36))))</f>
        <v>75.051499783199063</v>
      </c>
      <c r="J36" s="174"/>
      <c r="K36" s="51" t="s">
        <v>21</v>
      </c>
      <c r="M36" s="352" t="s">
        <v>75</v>
      </c>
      <c r="N36" s="353" t="s">
        <v>280</v>
      </c>
      <c r="O36" s="354" t="s">
        <v>238</v>
      </c>
      <c r="P36" s="354" t="s">
        <v>1392</v>
      </c>
      <c r="Q36" s="355" t="s">
        <v>21</v>
      </c>
      <c r="R36" s="353" t="s">
        <v>1323</v>
      </c>
      <c r="S36" s="356" t="s">
        <v>76</v>
      </c>
      <c r="T36" s="356" t="s">
        <v>76</v>
      </c>
      <c r="U36" s="357" t="s">
        <v>75</v>
      </c>
    </row>
    <row r="37" spans="1:21" x14ac:dyDescent="0.2">
      <c r="A37" s="18">
        <v>35</v>
      </c>
      <c r="B37" s="192" t="s">
        <v>47</v>
      </c>
      <c r="C37" s="193" t="s">
        <v>49</v>
      </c>
      <c r="D37" s="194" t="s">
        <v>53</v>
      </c>
      <c r="F37" s="195">
        <v>12</v>
      </c>
      <c r="G37" s="60" t="s">
        <v>33</v>
      </c>
      <c r="H37" s="88" t="s">
        <v>79</v>
      </c>
      <c r="I37" s="164">
        <f>IF(OR(H37="DSQ",H37="RAF",H37="DNC",H37="DPG"),0,IF(OR(H37="DNS",H37="DNF"),100*(($F37-$F37+1)/$F37)+50*(LOG($F37/$F37)),100*(($F37-H37+1)/$F37)+50*(LOG($F37/H37))))</f>
        <v>73.384833116532391</v>
      </c>
      <c r="J37" s="174"/>
      <c r="K37" s="51" t="s">
        <v>21</v>
      </c>
      <c r="M37" s="352" t="s">
        <v>76</v>
      </c>
      <c r="N37" s="353" t="s">
        <v>1324</v>
      </c>
      <c r="O37" s="354" t="s">
        <v>117</v>
      </c>
      <c r="P37" s="354" t="s">
        <v>1325</v>
      </c>
      <c r="Q37" s="355" t="s">
        <v>21</v>
      </c>
      <c r="R37" s="353" t="s">
        <v>1295</v>
      </c>
      <c r="S37" s="356" t="s">
        <v>75</v>
      </c>
      <c r="T37" s="356" t="s">
        <v>75</v>
      </c>
      <c r="U37" s="357" t="s">
        <v>79</v>
      </c>
    </row>
    <row r="38" spans="1:21" x14ac:dyDescent="0.2">
      <c r="A38" s="18">
        <v>36</v>
      </c>
      <c r="B38" s="192" t="s">
        <v>114</v>
      </c>
      <c r="C38" s="193" t="s">
        <v>247</v>
      </c>
      <c r="D38" s="194" t="s">
        <v>1375</v>
      </c>
      <c r="F38" s="195">
        <v>5</v>
      </c>
      <c r="G38" s="60" t="s">
        <v>110</v>
      </c>
      <c r="H38" s="88" t="s">
        <v>76</v>
      </c>
      <c r="I38" s="164">
        <f>IF(OR(H38="DSQ",H38="RAF",H38="DNC",H38="DPG"),0,IF(OR(H38="DNS",H38="DNF"),100*(($F38-$F38+1)/$F38)+50*(LOG($F38/$F38)),100*(($F38-H38+1)/$F38)+50*(LOG($F38/H38))))</f>
        <v>71.092437480817821</v>
      </c>
      <c r="J38" s="174"/>
      <c r="K38" s="51" t="s">
        <v>21</v>
      </c>
      <c r="M38" s="352" t="s">
        <v>77</v>
      </c>
      <c r="N38" s="353" t="s">
        <v>1326</v>
      </c>
      <c r="O38" s="354" t="s">
        <v>1148</v>
      </c>
      <c r="P38" s="354" t="s">
        <v>422</v>
      </c>
      <c r="Q38" s="355" t="s">
        <v>21</v>
      </c>
      <c r="R38" s="353" t="s">
        <v>1310</v>
      </c>
      <c r="S38" s="356" t="s">
        <v>77</v>
      </c>
      <c r="T38" s="356" t="s">
        <v>77</v>
      </c>
      <c r="U38" s="357" t="s">
        <v>77</v>
      </c>
    </row>
    <row r="39" spans="1:21" x14ac:dyDescent="0.2">
      <c r="A39" s="18">
        <v>37</v>
      </c>
      <c r="B39" s="192" t="s">
        <v>153</v>
      </c>
      <c r="C39" s="193" t="s">
        <v>154</v>
      </c>
      <c r="D39" s="194" t="s">
        <v>1339</v>
      </c>
      <c r="F39" s="195">
        <v>18</v>
      </c>
      <c r="G39" s="60" t="s">
        <v>32</v>
      </c>
      <c r="H39" s="88" t="s">
        <v>88</v>
      </c>
      <c r="I39" s="164">
        <f>IF(OR(H39="DSQ",H39="RAF",H39="DNC",H39="DPG"),0,IF(OR(H39="DNS",H39="DNF"),100*(($F39-$F39+1)/$F39)+50*(LOG($F39/$F39)),100*(($F39-H39+1)/$F39)+50*(LOG($F39/H39))))</f>
        <v>70.60705533875462</v>
      </c>
      <c r="J39" s="174"/>
      <c r="K39" s="51" t="s">
        <v>21</v>
      </c>
      <c r="M39" s="352" t="s">
        <v>78</v>
      </c>
      <c r="N39" s="353" t="s">
        <v>59</v>
      </c>
      <c r="O39" s="354" t="s">
        <v>35</v>
      </c>
      <c r="P39" s="354" t="s">
        <v>423</v>
      </c>
      <c r="Q39" s="355" t="s">
        <v>21</v>
      </c>
      <c r="R39" s="353" t="s">
        <v>1298</v>
      </c>
      <c r="S39" s="356" t="s">
        <v>78</v>
      </c>
      <c r="T39" s="356" t="s">
        <v>78</v>
      </c>
      <c r="U39" s="357" t="s">
        <v>76</v>
      </c>
    </row>
    <row r="40" spans="1:21" x14ac:dyDescent="0.2">
      <c r="A40" s="18">
        <v>38</v>
      </c>
      <c r="B40" s="192" t="s">
        <v>1309</v>
      </c>
      <c r="C40" s="193" t="s">
        <v>162</v>
      </c>
      <c r="D40" s="194" t="s">
        <v>320</v>
      </c>
      <c r="F40" s="195">
        <v>7</v>
      </c>
      <c r="G40" s="60" t="s">
        <v>1305</v>
      </c>
      <c r="H40" s="88" t="s">
        <v>77</v>
      </c>
      <c r="I40" s="164">
        <f>IF(OR(H40="DSQ",H40="RAF",H40="DNC",H40="DPG"),0,IF(OR(H40="DNS",H40="DNF"),100*(($F40-$F40+1)/$F40)+50*(LOG($F40/$F40)),100*(($F40-H40+1)/$F40)+50*(LOG($F40/H40))))</f>
        <v>69.29475957717186</v>
      </c>
      <c r="J40" s="174"/>
      <c r="K40" s="51" t="s">
        <v>21</v>
      </c>
      <c r="M40" s="352" t="s">
        <v>79</v>
      </c>
      <c r="N40" s="353" t="s">
        <v>66</v>
      </c>
      <c r="O40" s="354" t="s">
        <v>67</v>
      </c>
      <c r="P40" s="354" t="s">
        <v>61</v>
      </c>
      <c r="Q40" s="355" t="s">
        <v>21</v>
      </c>
      <c r="R40" s="353" t="s">
        <v>1275</v>
      </c>
      <c r="S40" s="356" t="s">
        <v>80</v>
      </c>
      <c r="T40" s="356" t="s">
        <v>79</v>
      </c>
      <c r="U40" s="357" t="s">
        <v>78</v>
      </c>
    </row>
    <row r="41" spans="1:21" x14ac:dyDescent="0.2">
      <c r="A41" s="18">
        <v>39</v>
      </c>
      <c r="B41" s="192" t="s">
        <v>309</v>
      </c>
      <c r="C41" s="193" t="s">
        <v>174</v>
      </c>
      <c r="D41" s="194" t="s">
        <v>310</v>
      </c>
      <c r="F41" s="195">
        <v>7</v>
      </c>
      <c r="G41" s="60" t="s">
        <v>34</v>
      </c>
      <c r="H41" s="88" t="s">
        <v>77</v>
      </c>
      <c r="I41" s="164">
        <f>IF(OR(H41="DSQ",H41="RAF",H41="DNC",H41="DPG"),0,IF(OR(H41="DNS",H41="DNF"),100*(($F41-$F41+1)/$F41)+50*(LOG($F41/$F41)),100*(($F41-H41+1)/$F41)+50*(LOG($F41/H41))))</f>
        <v>69.29475957717186</v>
      </c>
      <c r="J41" s="174"/>
      <c r="K41" s="51" t="s">
        <v>21</v>
      </c>
      <c r="M41" s="352" t="s">
        <v>80</v>
      </c>
      <c r="N41" s="353" t="s">
        <v>60</v>
      </c>
      <c r="O41" s="354" t="s">
        <v>46</v>
      </c>
      <c r="P41" s="354" t="s">
        <v>68</v>
      </c>
      <c r="Q41" s="355" t="s">
        <v>21</v>
      </c>
      <c r="R41" s="353" t="s">
        <v>1327</v>
      </c>
      <c r="S41" s="356" t="s">
        <v>79</v>
      </c>
      <c r="T41" s="356" t="s">
        <v>80</v>
      </c>
      <c r="U41" s="357" t="s">
        <v>1288</v>
      </c>
    </row>
    <row r="42" spans="1:21" x14ac:dyDescent="0.2">
      <c r="A42" s="18">
        <v>40</v>
      </c>
      <c r="B42" s="192" t="s">
        <v>59</v>
      </c>
      <c r="C42" s="193" t="s">
        <v>35</v>
      </c>
      <c r="D42" s="194" t="s">
        <v>423</v>
      </c>
      <c r="F42" s="195">
        <v>9</v>
      </c>
      <c r="G42" s="60" t="s">
        <v>21</v>
      </c>
      <c r="H42" s="88" t="s">
        <v>78</v>
      </c>
      <c r="I42" s="164">
        <f>IF(OR(H42="DSQ",H42="RAF",H42="DNC",H42="DPG"),0,IF(OR(H42="DNS",H42="DNF"),100*(($F42-$F42+1)/$F42)+50*(LOG($F42/$F42)),100*(($F42-H42+1)/$F42)+50*(LOG($F42/H42))))</f>
        <v>68.319180810720866</v>
      </c>
      <c r="J42" s="174"/>
      <c r="K42" s="51" t="s">
        <v>21</v>
      </c>
      <c r="M42" s="352" t="s">
        <v>87</v>
      </c>
      <c r="N42" s="353" t="s">
        <v>399</v>
      </c>
      <c r="O42" s="354" t="s">
        <v>400</v>
      </c>
      <c r="P42" s="354" t="s">
        <v>424</v>
      </c>
      <c r="Q42" s="355" t="s">
        <v>21</v>
      </c>
      <c r="R42" s="353" t="s">
        <v>1327</v>
      </c>
      <c r="S42" s="356" t="s">
        <v>87</v>
      </c>
      <c r="T42" s="356" t="s">
        <v>87</v>
      </c>
      <c r="U42" s="357" t="s">
        <v>80</v>
      </c>
    </row>
    <row r="43" spans="1:21" x14ac:dyDescent="0.2">
      <c r="A43" s="18">
        <v>41</v>
      </c>
      <c r="B43" s="192" t="s">
        <v>746</v>
      </c>
      <c r="C43" s="193" t="s">
        <v>1341</v>
      </c>
      <c r="D43" s="194" t="s">
        <v>1342</v>
      </c>
      <c r="F43" s="195">
        <v>18</v>
      </c>
      <c r="G43" s="60" t="s">
        <v>32</v>
      </c>
      <c r="H43" s="88" t="s">
        <v>73</v>
      </c>
      <c r="I43" s="164">
        <f>IF(OR(H43="DSQ",H43="RAF",H43="DNC",H43="DPG"),0,IF(OR(H43="DNS",H43="DNF"),100*(($F43-$F43+1)/$F43)+50*(LOG($F43/$F43)),100*(($F43-H43+1)/$F43)+50*(LOG($F43/H43))))</f>
        <v>62.763625255165302</v>
      </c>
      <c r="J43" s="174"/>
      <c r="K43" s="51" t="s">
        <v>21</v>
      </c>
      <c r="M43" s="352" t="s">
        <v>88</v>
      </c>
      <c r="N43" s="353" t="s">
        <v>64</v>
      </c>
      <c r="O43" s="354" t="s">
        <v>36</v>
      </c>
      <c r="P43" s="354" t="s">
        <v>334</v>
      </c>
      <c r="Q43" s="355" t="s">
        <v>21</v>
      </c>
      <c r="R43" s="353" t="s">
        <v>1328</v>
      </c>
      <c r="S43" s="356" t="s">
        <v>88</v>
      </c>
      <c r="T43" s="356" t="s">
        <v>88</v>
      </c>
      <c r="U43" s="357" t="s">
        <v>88</v>
      </c>
    </row>
    <row r="44" spans="1:21" x14ac:dyDescent="0.2">
      <c r="A44" s="18">
        <v>42</v>
      </c>
      <c r="B44" s="192" t="s">
        <v>330</v>
      </c>
      <c r="C44" s="193" t="s">
        <v>331</v>
      </c>
      <c r="D44" s="194" t="s">
        <v>1369</v>
      </c>
      <c r="F44" s="195">
        <v>12</v>
      </c>
      <c r="G44" s="60" t="s">
        <v>33</v>
      </c>
      <c r="H44" s="88" t="s">
        <v>80</v>
      </c>
      <c r="I44" s="164">
        <f>IF(OR(H44="DSQ",H44="RAF",H44="DNC",H44="DPG"),0,IF(OR(H44="DNS",H44="DNF"),100*(($F44-$F44+1)/$F44)+50*(LOG($F44/$F44)),100*(($F44-H44+1)/$F44)+50*(LOG($F44/H44))))</f>
        <v>61.704160301668395</v>
      </c>
      <c r="J44" s="174"/>
      <c r="K44" s="51" t="s">
        <v>23</v>
      </c>
      <c r="M44" s="358" t="s">
        <v>74</v>
      </c>
      <c r="N44" s="359" t="s">
        <v>99</v>
      </c>
      <c r="O44" s="360" t="s">
        <v>1329</v>
      </c>
      <c r="P44" s="360" t="s">
        <v>300</v>
      </c>
      <c r="Q44" s="361" t="s">
        <v>32</v>
      </c>
      <c r="R44" s="359" t="s">
        <v>1265</v>
      </c>
      <c r="S44" s="362" t="s">
        <v>74</v>
      </c>
      <c r="T44" s="362" t="s">
        <v>74</v>
      </c>
      <c r="U44" s="363" t="s">
        <v>75</v>
      </c>
    </row>
    <row r="45" spans="1:21" x14ac:dyDescent="0.2">
      <c r="A45" s="18">
        <v>43</v>
      </c>
      <c r="B45" s="192" t="s">
        <v>333</v>
      </c>
      <c r="C45" s="193" t="s">
        <v>81</v>
      </c>
      <c r="D45" s="194" t="s">
        <v>1274</v>
      </c>
      <c r="F45" s="195">
        <v>10</v>
      </c>
      <c r="G45" s="60" t="s">
        <v>138</v>
      </c>
      <c r="H45" s="88" t="s">
        <v>79</v>
      </c>
      <c r="I45" s="164">
        <f>IF(OR(H45="DSQ",H45="RAF",H45="DNC",H45="DPG"),0,IF(OR(H45="DNS",H45="DNF"),100*(($F45-$F45+1)/$F45)+50*(LOG($F45/$F45)),100*(($F45-H45+1)/$F45)+50*(LOG($F45/H45))))</f>
        <v>61.092437480817821</v>
      </c>
      <c r="J45" s="174"/>
      <c r="K45" s="51" t="s">
        <v>23</v>
      </c>
      <c r="M45" s="358" t="s">
        <v>75</v>
      </c>
      <c r="N45" s="359" t="s">
        <v>83</v>
      </c>
      <c r="O45" s="360" t="s">
        <v>319</v>
      </c>
      <c r="P45" s="360" t="s">
        <v>1330</v>
      </c>
      <c r="Q45" s="361" t="s">
        <v>32</v>
      </c>
      <c r="R45" s="359" t="s">
        <v>1323</v>
      </c>
      <c r="S45" s="362" t="s">
        <v>76</v>
      </c>
      <c r="T45" s="362" t="s">
        <v>75</v>
      </c>
      <c r="U45" s="363" t="s">
        <v>76</v>
      </c>
    </row>
    <row r="46" spans="1:21" x14ac:dyDescent="0.2">
      <c r="A46" s="18">
        <v>44</v>
      </c>
      <c r="B46" s="192" t="s">
        <v>213</v>
      </c>
      <c r="C46" s="193" t="s">
        <v>214</v>
      </c>
      <c r="D46" s="194" t="s">
        <v>329</v>
      </c>
      <c r="F46" s="195">
        <v>8</v>
      </c>
      <c r="G46" s="60" t="s">
        <v>1290</v>
      </c>
      <c r="H46" s="88" t="s">
        <v>78</v>
      </c>
      <c r="I46" s="164">
        <f>IF(OR(H46="DSQ",H46="RAF",H46="DNC",H46="DPG"),0,IF(OR(H46="DNS",H46="DNF"),100*(($F46-$F46+1)/$F46)+50*(LOG($F46/$F46)),100*(($F46-H46+1)/$F46)+50*(LOG($F46/H46))))</f>
        <v>60.205999132796236</v>
      </c>
      <c r="J46" s="174"/>
      <c r="K46" s="51" t="s">
        <v>23</v>
      </c>
      <c r="M46" s="358" t="s">
        <v>76</v>
      </c>
      <c r="N46" s="359" t="s">
        <v>101</v>
      </c>
      <c r="O46" s="360" t="s">
        <v>52</v>
      </c>
      <c r="P46" s="360" t="s">
        <v>1331</v>
      </c>
      <c r="Q46" s="361" t="s">
        <v>32</v>
      </c>
      <c r="R46" s="359" t="s">
        <v>1315</v>
      </c>
      <c r="S46" s="362" t="s">
        <v>87</v>
      </c>
      <c r="T46" s="362" t="s">
        <v>80</v>
      </c>
      <c r="U46" s="363" t="s">
        <v>74</v>
      </c>
    </row>
    <row r="47" spans="1:21" x14ac:dyDescent="0.2">
      <c r="A47" s="18">
        <v>45</v>
      </c>
      <c r="B47" s="192" t="s">
        <v>321</v>
      </c>
      <c r="C47" s="193" t="s">
        <v>322</v>
      </c>
      <c r="D47" s="194" t="s">
        <v>1344</v>
      </c>
      <c r="F47" s="195">
        <v>18</v>
      </c>
      <c r="G47" s="60" t="s">
        <v>32</v>
      </c>
      <c r="H47" s="88" t="s">
        <v>100</v>
      </c>
      <c r="I47" s="164">
        <f>IF(OR(H47="DSQ",H47="RAF",H47="DNC",H47="DPG"),0,IF(OR(H47="DNS",H47="DNF"),100*(($F47-$F47+1)/$F47)+50*(LOG($F47/$F47)),100*(($F47-H47+1)/$F47)+50*(LOG($F47/H47))))</f>
        <v>55.138435441698498</v>
      </c>
      <c r="J47" s="174"/>
      <c r="K47" s="51" t="s">
        <v>23</v>
      </c>
      <c r="M47" s="358" t="s">
        <v>77</v>
      </c>
      <c r="N47" s="359" t="s">
        <v>1332</v>
      </c>
      <c r="O47" s="360" t="s">
        <v>732</v>
      </c>
      <c r="P47" s="360" t="s">
        <v>1333</v>
      </c>
      <c r="Q47" s="361" t="s">
        <v>32</v>
      </c>
      <c r="R47" s="359" t="s">
        <v>1300</v>
      </c>
      <c r="S47" s="362" t="s">
        <v>78</v>
      </c>
      <c r="T47" s="362" t="s">
        <v>87</v>
      </c>
      <c r="U47" s="363" t="s">
        <v>77</v>
      </c>
    </row>
    <row r="48" spans="1:21" x14ac:dyDescent="0.2">
      <c r="A48" s="18">
        <v>46</v>
      </c>
      <c r="B48" s="192" t="s">
        <v>66</v>
      </c>
      <c r="C48" s="193" t="s">
        <v>67</v>
      </c>
      <c r="D48" s="194" t="s">
        <v>61</v>
      </c>
      <c r="F48" s="195">
        <v>9</v>
      </c>
      <c r="G48" s="60" t="s">
        <v>21</v>
      </c>
      <c r="H48" s="88" t="s">
        <v>79</v>
      </c>
      <c r="I48" s="164">
        <f>IF(OR(H48="DSQ",H48="RAF",H48="DNC",H48="DPG"),0,IF(OR(H48="DNS",H48="DNF"),100*(($F48-$F48+1)/$F48)+50*(LOG($F48/$F48)),100*(($F48-H48+1)/$F48)+50*(LOG($F48/H48))))</f>
        <v>53.249007397228503</v>
      </c>
      <c r="J48" s="174"/>
      <c r="K48" s="51" t="s">
        <v>23</v>
      </c>
      <c r="M48" s="358" t="s">
        <v>78</v>
      </c>
      <c r="N48" s="359" t="s">
        <v>978</v>
      </c>
      <c r="O48" s="360" t="s">
        <v>735</v>
      </c>
      <c r="P48" s="360" t="s">
        <v>1334</v>
      </c>
      <c r="Q48" s="361" t="s">
        <v>32</v>
      </c>
      <c r="R48" s="359" t="s">
        <v>1335</v>
      </c>
      <c r="S48" s="362" t="s">
        <v>88</v>
      </c>
      <c r="T48" s="362" t="s">
        <v>79</v>
      </c>
      <c r="U48" s="363" t="s">
        <v>78</v>
      </c>
    </row>
    <row r="49" spans="1:21" x14ac:dyDescent="0.2">
      <c r="A49" s="18">
        <v>47</v>
      </c>
      <c r="B49" s="192" t="s">
        <v>1371</v>
      </c>
      <c r="C49" s="193" t="s">
        <v>1372</v>
      </c>
      <c r="D49" s="194" t="s">
        <v>332</v>
      </c>
      <c r="F49" s="195">
        <v>12</v>
      </c>
      <c r="G49" s="60" t="s">
        <v>33</v>
      </c>
      <c r="H49" s="88" t="s">
        <v>87</v>
      </c>
      <c r="I49" s="164">
        <f>IF(OR(H49="DSQ",H49="RAF",H49="DNC",H49="DPG"),0,IF(OR(H49="DNS",H49="DNF"),100*(($F49-$F49+1)/$F49)+50*(LOG($F49/$F49)),100*(($F49-H49+1)/$F49)+50*(LOG($F49/H49))))</f>
        <v>50.471229619450732</v>
      </c>
      <c r="J49" s="174"/>
      <c r="K49" s="51" t="s">
        <v>23</v>
      </c>
      <c r="M49" s="358" t="s">
        <v>79</v>
      </c>
      <c r="N49" s="359" t="s">
        <v>426</v>
      </c>
      <c r="O49" s="360" t="s">
        <v>269</v>
      </c>
      <c r="P49" s="360" t="s">
        <v>1336</v>
      </c>
      <c r="Q49" s="361" t="s">
        <v>32</v>
      </c>
      <c r="R49" s="359" t="s">
        <v>1322</v>
      </c>
      <c r="S49" s="362" t="s">
        <v>75</v>
      </c>
      <c r="T49" s="362" t="s">
        <v>88</v>
      </c>
      <c r="U49" s="363" t="s">
        <v>100</v>
      </c>
    </row>
    <row r="50" spans="1:21" x14ac:dyDescent="0.2">
      <c r="A50" s="18">
        <v>48</v>
      </c>
      <c r="B50" s="192" t="s">
        <v>111</v>
      </c>
      <c r="C50" s="193" t="s">
        <v>112</v>
      </c>
      <c r="D50" s="194" t="s">
        <v>313</v>
      </c>
      <c r="F50" s="195">
        <v>7</v>
      </c>
      <c r="G50" s="60" t="s">
        <v>1305</v>
      </c>
      <c r="H50" s="88" t="s">
        <v>78</v>
      </c>
      <c r="I50" s="164">
        <f>IF(OR(H50="DSQ",H50="RAF",H50="DNC",H50="DPG"),0,IF(OR(H50="DNS",H50="DNF"),100*(($F50-$F50+1)/$F50)+50*(LOG($F50/$F50)),100*(($F50-H50+1)/$F50)+50*(LOG($F50/H50))))</f>
        <v>50.163544641054756</v>
      </c>
      <c r="J50" s="174"/>
      <c r="K50" s="51" t="s">
        <v>23</v>
      </c>
      <c r="M50" s="358" t="s">
        <v>80</v>
      </c>
      <c r="N50" s="359" t="s">
        <v>1337</v>
      </c>
      <c r="O50" s="360" t="s">
        <v>304</v>
      </c>
      <c r="P50" s="360" t="s">
        <v>1338</v>
      </c>
      <c r="Q50" s="361" t="s">
        <v>32</v>
      </c>
      <c r="R50" s="359" t="s">
        <v>1322</v>
      </c>
      <c r="S50" s="362" t="s">
        <v>73</v>
      </c>
      <c r="T50" s="362" t="s">
        <v>76</v>
      </c>
      <c r="U50" s="363" t="s">
        <v>88</v>
      </c>
    </row>
    <row r="51" spans="1:21" x14ac:dyDescent="0.2">
      <c r="A51" s="18">
        <v>49</v>
      </c>
      <c r="B51" s="192" t="s">
        <v>325</v>
      </c>
      <c r="C51" s="193" t="s">
        <v>338</v>
      </c>
      <c r="D51" s="194" t="s">
        <v>339</v>
      </c>
      <c r="F51" s="195">
        <v>7</v>
      </c>
      <c r="G51" s="60" t="s">
        <v>34</v>
      </c>
      <c r="H51" s="88" t="s">
        <v>78</v>
      </c>
      <c r="I51" s="164">
        <f>IF(OR(H51="DSQ",H51="RAF",H51="DNC",H51="DPG"),0,IF(OR(H51="DNS",H51="DNF"),100*(($F51-$F51+1)/$F51)+50*(LOG($F51/$F51)),100*(($F51-H51+1)/$F51)+50*(LOG($F51/H51))))</f>
        <v>50.163544641054756</v>
      </c>
      <c r="J51" s="174"/>
      <c r="K51" s="51" t="s">
        <v>23</v>
      </c>
      <c r="M51" s="358" t="s">
        <v>87</v>
      </c>
      <c r="N51" s="359" t="s">
        <v>62</v>
      </c>
      <c r="O51" s="360" t="s">
        <v>120</v>
      </c>
      <c r="P51" s="360" t="s">
        <v>352</v>
      </c>
      <c r="Q51" s="361" t="s">
        <v>32</v>
      </c>
      <c r="R51" s="359" t="s">
        <v>1327</v>
      </c>
      <c r="S51" s="362" t="s">
        <v>77</v>
      </c>
      <c r="T51" s="362" t="s">
        <v>78</v>
      </c>
      <c r="U51" s="363" t="s">
        <v>91</v>
      </c>
    </row>
    <row r="52" spans="1:21" x14ac:dyDescent="0.2">
      <c r="A52" s="18">
        <v>50</v>
      </c>
      <c r="B52" s="192" t="s">
        <v>93</v>
      </c>
      <c r="C52" s="193" t="s">
        <v>336</v>
      </c>
      <c r="D52" s="194" t="s">
        <v>1276</v>
      </c>
      <c r="F52" s="195">
        <v>10</v>
      </c>
      <c r="G52" s="60" t="s">
        <v>138</v>
      </c>
      <c r="H52" s="88" t="s">
        <v>80</v>
      </c>
      <c r="I52" s="164">
        <f>IF(OR(H52="DSQ",H52="RAF",H52="DNC",H52="DPG"),0,IF(OR(H52="DNS",H52="DNF"),100*(($F52-$F52+1)/$F52)+50*(LOG($F52/$F52)),100*(($F52-H52+1)/$F52)+50*(LOG($F52/H52))))</f>
        <v>47.745097999287161</v>
      </c>
      <c r="J52" s="174"/>
      <c r="K52" s="51" t="s">
        <v>23</v>
      </c>
      <c r="M52" s="358" t="s">
        <v>88</v>
      </c>
      <c r="N52" s="359" t="s">
        <v>153</v>
      </c>
      <c r="O52" s="360" t="s">
        <v>154</v>
      </c>
      <c r="P52" s="360" t="s">
        <v>1339</v>
      </c>
      <c r="Q52" s="361" t="s">
        <v>32</v>
      </c>
      <c r="R52" s="359" t="s">
        <v>1340</v>
      </c>
      <c r="S52" s="362" t="s">
        <v>80</v>
      </c>
      <c r="T52" s="362" t="s">
        <v>77</v>
      </c>
      <c r="U52" s="363" t="s">
        <v>1288</v>
      </c>
    </row>
    <row r="53" spans="1:21" x14ac:dyDescent="0.2">
      <c r="A53" s="18">
        <v>51</v>
      </c>
      <c r="B53" s="192" t="s">
        <v>326</v>
      </c>
      <c r="C53" s="193" t="s">
        <v>327</v>
      </c>
      <c r="D53" s="194" t="s">
        <v>328</v>
      </c>
      <c r="F53" s="195">
        <v>18</v>
      </c>
      <c r="G53" s="60" t="s">
        <v>32</v>
      </c>
      <c r="H53" s="88" t="s">
        <v>90</v>
      </c>
      <c r="I53" s="164">
        <f>IF(OR(H53="DSQ",H53="RAF",H53="DNC",H53="DPG"),0,IF(OR(H53="DNS",H53="DNF"),100*(($F53-$F53+1)/$F53)+50*(LOG($F53/$F53)),100*(($F53-H53+1)/$F53)+50*(LOG($F53/H53))))</f>
        <v>47.693451841672953</v>
      </c>
      <c r="J53" s="174"/>
      <c r="K53" s="51" t="s">
        <v>23</v>
      </c>
      <c r="M53" s="358" t="s">
        <v>73</v>
      </c>
      <c r="N53" s="359" t="s">
        <v>746</v>
      </c>
      <c r="O53" s="360" t="s">
        <v>1341</v>
      </c>
      <c r="P53" s="360" t="s">
        <v>1342</v>
      </c>
      <c r="Q53" s="361" t="s">
        <v>32</v>
      </c>
      <c r="R53" s="359" t="s">
        <v>1343</v>
      </c>
      <c r="S53" s="362" t="s">
        <v>90</v>
      </c>
      <c r="T53" s="362" t="s">
        <v>90</v>
      </c>
      <c r="U53" s="363" t="s">
        <v>80</v>
      </c>
    </row>
    <row r="54" spans="1:21" x14ac:dyDescent="0.2">
      <c r="A54" s="18">
        <v>52</v>
      </c>
      <c r="B54" s="192" t="s">
        <v>1376</v>
      </c>
      <c r="C54" s="193" t="s">
        <v>1377</v>
      </c>
      <c r="D54" s="194" t="s">
        <v>1378</v>
      </c>
      <c r="F54" s="195">
        <v>5</v>
      </c>
      <c r="G54" s="60" t="s">
        <v>110</v>
      </c>
      <c r="H54" s="88" t="s">
        <v>77</v>
      </c>
      <c r="I54" s="164">
        <f>IF(OR(H54="DSQ",H54="RAF",H54="DNC",H54="DPG"),0,IF(OR(H54="DNS",H54="DNF"),100*(($F54-$F54+1)/$F54)+50*(LOG($F54/$F54)),100*(($F54-H54+1)/$F54)+50*(LOG($F54/H54))))</f>
        <v>44.845500650402819</v>
      </c>
      <c r="J54" s="174"/>
      <c r="K54" s="51" t="s">
        <v>23</v>
      </c>
      <c r="M54" s="358" t="s">
        <v>100</v>
      </c>
      <c r="N54" s="359" t="s">
        <v>321</v>
      </c>
      <c r="O54" s="360" t="s">
        <v>322</v>
      </c>
      <c r="P54" s="360" t="s">
        <v>1344</v>
      </c>
      <c r="Q54" s="361" t="s">
        <v>32</v>
      </c>
      <c r="R54" s="359" t="s">
        <v>1345</v>
      </c>
      <c r="S54" s="362" t="s">
        <v>79</v>
      </c>
      <c r="T54" s="362" t="s">
        <v>1288</v>
      </c>
      <c r="U54" s="363" t="s">
        <v>99</v>
      </c>
    </row>
    <row r="55" spans="1:21" x14ac:dyDescent="0.2">
      <c r="A55" s="18">
        <v>53</v>
      </c>
      <c r="B55" s="192" t="s">
        <v>775</v>
      </c>
      <c r="C55" s="193" t="s">
        <v>776</v>
      </c>
      <c r="D55" s="194" t="s">
        <v>1299</v>
      </c>
      <c r="F55" s="195">
        <v>8</v>
      </c>
      <c r="G55" s="60" t="s">
        <v>1290</v>
      </c>
      <c r="H55" s="88" t="s">
        <v>79</v>
      </c>
      <c r="I55" s="164">
        <f>IF(OR(H55="DSQ",H55="RAF",H55="DNC",H55="DPG"),0,IF(OR(H55="DNS",H55="DNF"),100*(($F55-$F55+1)/$F55)+50*(LOG($F55/$F55)),100*(($F55-H55+1)/$F55)+50*(LOG($F55/H55))))</f>
        <v>43.746936830414995</v>
      </c>
      <c r="J55" s="174"/>
      <c r="K55" s="51" t="s">
        <v>23</v>
      </c>
      <c r="M55" s="358" t="s">
        <v>90</v>
      </c>
      <c r="N55" s="359" t="s">
        <v>326</v>
      </c>
      <c r="O55" s="360" t="s">
        <v>327</v>
      </c>
      <c r="P55" s="360" t="s">
        <v>328</v>
      </c>
      <c r="Q55" s="361" t="s">
        <v>32</v>
      </c>
      <c r="R55" s="359" t="s">
        <v>1346</v>
      </c>
      <c r="S55" s="362" t="s">
        <v>89</v>
      </c>
      <c r="T55" s="362" t="s">
        <v>72</v>
      </c>
      <c r="U55" s="363" t="s">
        <v>79</v>
      </c>
    </row>
    <row r="56" spans="1:21" x14ac:dyDescent="0.2">
      <c r="A56" s="18">
        <v>54</v>
      </c>
      <c r="B56" s="192" t="s">
        <v>102</v>
      </c>
      <c r="C56" s="193" t="s">
        <v>41</v>
      </c>
      <c r="D56" s="194" t="s">
        <v>1347</v>
      </c>
      <c r="F56" s="195">
        <v>18</v>
      </c>
      <c r="G56" s="60" t="s">
        <v>32</v>
      </c>
      <c r="H56" s="88" t="s">
        <v>99</v>
      </c>
      <c r="I56" s="164">
        <f>IF(OR(H56="DSQ",H56="RAF",H56="DNC",H56="DPG"),0,IF(OR(H56="DNS",H56="DNF"),100*(($F56-$F56+1)/$F56)+50*(LOG($F56/$F56)),100*(($F56-H56+1)/$F56)+50*(LOG($F56/H56))))</f>
        <v>40.399790973156797</v>
      </c>
      <c r="J56" s="174"/>
      <c r="K56" s="51" t="s">
        <v>23</v>
      </c>
      <c r="M56" s="358" t="s">
        <v>99</v>
      </c>
      <c r="N56" s="359" t="s">
        <v>102</v>
      </c>
      <c r="O56" s="360" t="s">
        <v>41</v>
      </c>
      <c r="P56" s="360" t="s">
        <v>1347</v>
      </c>
      <c r="Q56" s="361" t="s">
        <v>32</v>
      </c>
      <c r="R56" s="359" t="s">
        <v>1348</v>
      </c>
      <c r="S56" s="362" t="s">
        <v>100</v>
      </c>
      <c r="T56" s="362" t="s">
        <v>1288</v>
      </c>
      <c r="U56" s="363" t="s">
        <v>1288</v>
      </c>
    </row>
    <row r="57" spans="1:21" x14ac:dyDescent="0.2">
      <c r="A57" s="18">
        <v>55</v>
      </c>
      <c r="B57" s="192" t="s">
        <v>272</v>
      </c>
      <c r="C57" s="193" t="s">
        <v>317</v>
      </c>
      <c r="D57" s="194" t="s">
        <v>318</v>
      </c>
      <c r="F57" s="195">
        <v>12</v>
      </c>
      <c r="G57" s="60" t="s">
        <v>33</v>
      </c>
      <c r="H57" s="88" t="s">
        <v>88</v>
      </c>
      <c r="I57" s="164">
        <f>IF(OR(H57="DSQ",H57="RAF",H57="DNC",H57="DPG"),0,IF(OR(H57="DNS",H57="DNF"),100*(($F57-$F57+1)/$F57)+50*(LOG($F57/$F57)),100*(($F57-H57+1)/$F57)+50*(LOG($F57/H57))))</f>
        <v>39.580270163748324</v>
      </c>
      <c r="J57" s="174"/>
      <c r="K57" s="51" t="s">
        <v>23</v>
      </c>
      <c r="M57" s="358" t="s">
        <v>91</v>
      </c>
      <c r="N57" s="359" t="s">
        <v>262</v>
      </c>
      <c r="O57" s="360" t="s">
        <v>315</v>
      </c>
      <c r="P57" s="360" t="s">
        <v>316</v>
      </c>
      <c r="Q57" s="361" t="s">
        <v>32</v>
      </c>
      <c r="R57" s="359" t="s">
        <v>1349</v>
      </c>
      <c r="S57" s="362" t="s">
        <v>158</v>
      </c>
      <c r="T57" s="362" t="s">
        <v>91</v>
      </c>
      <c r="U57" s="363" t="s">
        <v>73</v>
      </c>
    </row>
    <row r="58" spans="1:21" x14ac:dyDescent="0.2">
      <c r="A58" s="18">
        <v>56</v>
      </c>
      <c r="B58" s="192" t="s">
        <v>60</v>
      </c>
      <c r="C58" s="193" t="s">
        <v>46</v>
      </c>
      <c r="D58" s="194" t="s">
        <v>68</v>
      </c>
      <c r="F58" s="195">
        <v>9</v>
      </c>
      <c r="G58" s="60" t="s">
        <v>21</v>
      </c>
      <c r="H58" s="88" t="s">
        <v>80</v>
      </c>
      <c r="I58" s="164">
        <f>IF(OR(H58="DSQ",H58="RAF",H58="DNC",H58="DPG"),0,IF(OR(H58="DNS",H58="DNF"),100*(($F58-$F58+1)/$F58)+50*(LOG($F58/$F58)),100*(($F58-H58+1)/$F58)+50*(LOG($F58/H58))))</f>
        <v>38.790556804586728</v>
      </c>
      <c r="J58" s="174"/>
      <c r="K58" s="51" t="s">
        <v>23</v>
      </c>
      <c r="M58" s="358" t="s">
        <v>89</v>
      </c>
      <c r="N58" s="359" t="s">
        <v>314</v>
      </c>
      <c r="O58" s="360" t="s">
        <v>57</v>
      </c>
      <c r="P58" s="360" t="s">
        <v>1393</v>
      </c>
      <c r="Q58" s="361" t="s">
        <v>32</v>
      </c>
      <c r="R58" s="359" t="s">
        <v>1350</v>
      </c>
      <c r="S58" s="362" t="s">
        <v>99</v>
      </c>
      <c r="T58" s="362" t="s">
        <v>99</v>
      </c>
      <c r="U58" s="363" t="s">
        <v>72</v>
      </c>
    </row>
    <row r="59" spans="1:21" x14ac:dyDescent="0.2">
      <c r="A59" s="18">
        <v>57</v>
      </c>
      <c r="B59" s="192" t="s">
        <v>434</v>
      </c>
      <c r="C59" s="193" t="s">
        <v>277</v>
      </c>
      <c r="D59" s="194" t="s">
        <v>1278</v>
      </c>
      <c r="F59" s="195">
        <v>10</v>
      </c>
      <c r="G59" s="60" t="s">
        <v>138</v>
      </c>
      <c r="H59" s="88" t="s">
        <v>87</v>
      </c>
      <c r="I59" s="164">
        <f>IF(OR(H59="DSQ",H59="RAF",H59="DNC",H59="DPG"),0,IF(OR(H59="DNS",H59="DNF"),100*(($F59-$F59+1)/$F59)+50*(LOG($F59/$F59)),100*(($F59-H59+1)/$F59)+50*(LOG($F59/H59))))</f>
        <v>34.845500650402819</v>
      </c>
      <c r="J59" s="174"/>
      <c r="K59" s="51" t="s">
        <v>23</v>
      </c>
      <c r="M59" s="358" t="s">
        <v>72</v>
      </c>
      <c r="N59" s="359" t="s">
        <v>161</v>
      </c>
      <c r="O59" s="360" t="s">
        <v>1351</v>
      </c>
      <c r="P59" s="360" t="s">
        <v>1352</v>
      </c>
      <c r="Q59" s="361" t="s">
        <v>32</v>
      </c>
      <c r="R59" s="359" t="s">
        <v>1353</v>
      </c>
      <c r="S59" s="362" t="s">
        <v>91</v>
      </c>
      <c r="T59" s="362" t="s">
        <v>89</v>
      </c>
      <c r="U59" s="363" t="s">
        <v>89</v>
      </c>
    </row>
    <row r="60" spans="1:21" x14ac:dyDescent="0.2">
      <c r="A60" s="18">
        <v>58</v>
      </c>
      <c r="B60" s="192" t="s">
        <v>262</v>
      </c>
      <c r="C60" s="193" t="s">
        <v>315</v>
      </c>
      <c r="D60" s="194" t="s">
        <v>316</v>
      </c>
      <c r="F60" s="195">
        <v>18</v>
      </c>
      <c r="G60" s="60" t="s">
        <v>32</v>
      </c>
      <c r="H60" s="88" t="s">
        <v>91</v>
      </c>
      <c r="I60" s="164">
        <f>IF(OR(H60="DSQ",H60="RAF",H60="DNC",H60="DPG"),0,IF(OR(H60="DNS",H60="DNF"),100*(($F60-$F60+1)/$F60)+50*(LOG($F60/$F60)),100*(($F60-H60+1)/$F60)+50*(LOG($F60/H60))))</f>
        <v>33.235001249031185</v>
      </c>
      <c r="J60" s="174"/>
      <c r="K60" s="51" t="s">
        <v>23</v>
      </c>
      <c r="M60" s="358" t="s">
        <v>158</v>
      </c>
      <c r="N60" s="359" t="s">
        <v>1354</v>
      </c>
      <c r="O60" s="360" t="s">
        <v>1170</v>
      </c>
      <c r="P60" s="360" t="s">
        <v>1355</v>
      </c>
      <c r="Q60" s="361" t="s">
        <v>32</v>
      </c>
      <c r="R60" s="359" t="s">
        <v>1356</v>
      </c>
      <c r="S60" s="362" t="s">
        <v>72</v>
      </c>
      <c r="T60" s="362" t="s">
        <v>1357</v>
      </c>
      <c r="U60" s="363" t="s">
        <v>158</v>
      </c>
    </row>
    <row r="61" spans="1:21" x14ac:dyDescent="0.2">
      <c r="A61" s="18">
        <v>59</v>
      </c>
      <c r="B61" s="192" t="s">
        <v>95</v>
      </c>
      <c r="C61" s="193" t="s">
        <v>55</v>
      </c>
      <c r="D61" s="194" t="s">
        <v>1311</v>
      </c>
      <c r="F61" s="195">
        <v>7</v>
      </c>
      <c r="G61" s="60" t="s">
        <v>1305</v>
      </c>
      <c r="H61" s="88" t="s">
        <v>79</v>
      </c>
      <c r="I61" s="164">
        <f>IF(OR(H61="DSQ",H61="RAF",H61="DNC",H61="DPG"),0,IF(OR(H61="DNS",H61="DNF"),100*(($F61-$F61+1)/$F61)+50*(LOG($F61/$F61)),100*(($F61-H61+1)/$F61)+50*(LOG($F61/H61))))</f>
        <v>31.91876805295923</v>
      </c>
      <c r="J61" s="174"/>
      <c r="K61" s="51" t="s">
        <v>23</v>
      </c>
      <c r="M61" s="358" t="s">
        <v>128</v>
      </c>
      <c r="N61" s="359" t="s">
        <v>438</v>
      </c>
      <c r="O61" s="360" t="s">
        <v>439</v>
      </c>
      <c r="P61" s="360" t="s">
        <v>1358</v>
      </c>
      <c r="Q61" s="361" t="s">
        <v>32</v>
      </c>
      <c r="R61" s="359" t="s">
        <v>1359</v>
      </c>
      <c r="S61" s="362" t="s">
        <v>128</v>
      </c>
      <c r="T61" s="362" t="s">
        <v>158</v>
      </c>
      <c r="U61" s="363" t="s">
        <v>128</v>
      </c>
    </row>
    <row r="62" spans="1:21" x14ac:dyDescent="0.2">
      <c r="A62" s="18">
        <v>60</v>
      </c>
      <c r="B62" s="192" t="s">
        <v>1316</v>
      </c>
      <c r="C62" s="193" t="s">
        <v>1317</v>
      </c>
      <c r="D62" s="194" t="s">
        <v>1318</v>
      </c>
      <c r="F62" s="195">
        <v>7</v>
      </c>
      <c r="G62" s="60" t="s">
        <v>34</v>
      </c>
      <c r="H62" s="88" t="s">
        <v>79</v>
      </c>
      <c r="I62" s="164">
        <f>IF(OR(H62="DSQ",H62="RAF",H62="DNC",H62="DPG"),0,IF(OR(H62="DNS",H62="DNF"),100*(($F62-$F62+1)/$F62)+50*(LOG($F62/$F62)),100*(($F62-H62+1)/$F62)+50*(LOG($F62/H62))))</f>
        <v>31.91876805295923</v>
      </c>
      <c r="J62" s="174"/>
      <c r="K62" s="51" t="s">
        <v>23</v>
      </c>
      <c r="M62" s="352" t="s">
        <v>74</v>
      </c>
      <c r="N62" s="353" t="s">
        <v>415</v>
      </c>
      <c r="O62" s="354" t="s">
        <v>392</v>
      </c>
      <c r="P62" s="354" t="s">
        <v>1360</v>
      </c>
      <c r="Q62" s="355" t="s">
        <v>33</v>
      </c>
      <c r="R62" s="353" t="s">
        <v>1361</v>
      </c>
      <c r="S62" s="356" t="s">
        <v>74</v>
      </c>
      <c r="T62" s="356" t="s">
        <v>74</v>
      </c>
      <c r="U62" s="357" t="s">
        <v>77</v>
      </c>
    </row>
    <row r="63" spans="1:21" x14ac:dyDescent="0.2">
      <c r="A63" s="18">
        <v>61</v>
      </c>
      <c r="B63" s="192" t="s">
        <v>427</v>
      </c>
      <c r="C63" s="193" t="s">
        <v>392</v>
      </c>
      <c r="D63" s="194"/>
      <c r="F63" s="195">
        <v>12</v>
      </c>
      <c r="G63" s="60" t="s">
        <v>33</v>
      </c>
      <c r="H63" s="88" t="s">
        <v>73</v>
      </c>
      <c r="I63" s="164">
        <f>IF(OR(H63="DSQ",H63="RAF",H63="DNC",H63="DPG"),0,IF(OR(H63="DNS",H63="DNF"),100*(($F63-$F63+1)/$F63)+50*(LOG($F63/$F63)),100*(($F63-H63+1)/$F63)+50*(LOG($F63/H63))))</f>
        <v>28.959062302381241</v>
      </c>
      <c r="J63" s="174"/>
      <c r="K63" s="51" t="s">
        <v>23</v>
      </c>
      <c r="M63" s="352" t="s">
        <v>75</v>
      </c>
      <c r="N63" s="353" t="s">
        <v>118</v>
      </c>
      <c r="O63" s="354" t="s">
        <v>119</v>
      </c>
      <c r="P63" s="354" t="s">
        <v>1362</v>
      </c>
      <c r="Q63" s="355" t="s">
        <v>33</v>
      </c>
      <c r="R63" s="353" t="s">
        <v>1363</v>
      </c>
      <c r="S63" s="356" t="s">
        <v>75</v>
      </c>
      <c r="T63" s="356" t="s">
        <v>1364</v>
      </c>
      <c r="U63" s="357" t="s">
        <v>76</v>
      </c>
    </row>
    <row r="64" spans="1:21" x14ac:dyDescent="0.2">
      <c r="A64" s="18">
        <v>62</v>
      </c>
      <c r="B64" s="192" t="s">
        <v>387</v>
      </c>
      <c r="C64" s="193" t="s">
        <v>388</v>
      </c>
      <c r="D64" s="194" t="s">
        <v>1301</v>
      </c>
      <c r="F64" s="195">
        <v>8</v>
      </c>
      <c r="G64" s="60" t="s">
        <v>1290</v>
      </c>
      <c r="H64" s="88" t="s">
        <v>80</v>
      </c>
      <c r="I64" s="164">
        <f>IF(OR(H64="DSQ",H64="RAF",H64="DNC",H64="DPG"),0,IF(OR(H64="DNS",H64="DNF"),100*(($F64-$F64+1)/$F64)+50*(LOG($F64/$F64)),100*(($F64-H64+1)/$F64)+50*(LOG($F64/H64))))</f>
        <v>27.899597348884335</v>
      </c>
      <c r="J64" s="174"/>
      <c r="K64" s="51" t="s">
        <v>23</v>
      </c>
      <c r="M64" s="352" t="s">
        <v>76</v>
      </c>
      <c r="N64" s="353" t="s">
        <v>401</v>
      </c>
      <c r="O64" s="354" t="s">
        <v>65</v>
      </c>
      <c r="P64" s="354" t="s">
        <v>1365</v>
      </c>
      <c r="Q64" s="355" t="s">
        <v>33</v>
      </c>
      <c r="R64" s="353" t="s">
        <v>1310</v>
      </c>
      <c r="S64" s="356" t="s">
        <v>87</v>
      </c>
      <c r="T64" s="356" t="s">
        <v>76</v>
      </c>
      <c r="U64" s="357" t="s">
        <v>74</v>
      </c>
    </row>
    <row r="65" spans="1:21" x14ac:dyDescent="0.2">
      <c r="A65" s="18">
        <v>63</v>
      </c>
      <c r="B65" s="192" t="s">
        <v>314</v>
      </c>
      <c r="C65" s="193" t="s">
        <v>57</v>
      </c>
      <c r="D65" s="194" t="s">
        <v>1393</v>
      </c>
      <c r="F65" s="195">
        <v>18</v>
      </c>
      <c r="G65" s="60" t="s">
        <v>32</v>
      </c>
      <c r="H65" s="88" t="s">
        <v>89</v>
      </c>
      <c r="I65" s="164">
        <f>IF(OR(H65="DSQ",H65="RAF",H65="DNC",H65="DPG"),0,IF(OR(H65="DNS",H65="DNF"),100*(($F65-$F65+1)/$F65)+50*(LOG($F65/$F65)),100*(($F65-H65+1)/$F65)+50*(LOG($F65/H65))))</f>
        <v>26.181284524603463</v>
      </c>
      <c r="J65" s="174"/>
      <c r="K65" s="51" t="s">
        <v>23</v>
      </c>
      <c r="M65" s="352" t="s">
        <v>77</v>
      </c>
      <c r="N65" s="353" t="s">
        <v>436</v>
      </c>
      <c r="O65" s="354" t="s">
        <v>1187</v>
      </c>
      <c r="P65" s="354" t="s">
        <v>1366</v>
      </c>
      <c r="Q65" s="355" t="s">
        <v>33</v>
      </c>
      <c r="R65" s="353" t="s">
        <v>1298</v>
      </c>
      <c r="S65" s="356" t="s">
        <v>79</v>
      </c>
      <c r="T65" s="356" t="s">
        <v>75</v>
      </c>
      <c r="U65" s="357" t="s">
        <v>78</v>
      </c>
    </row>
    <row r="66" spans="1:21" x14ac:dyDescent="0.2">
      <c r="A66" s="18">
        <v>64</v>
      </c>
      <c r="B66" s="192" t="s">
        <v>399</v>
      </c>
      <c r="C66" s="193" t="s">
        <v>400</v>
      </c>
      <c r="D66" s="194" t="s">
        <v>424</v>
      </c>
      <c r="F66" s="195">
        <v>9</v>
      </c>
      <c r="G66" s="60" t="s">
        <v>21</v>
      </c>
      <c r="H66" s="88" t="s">
        <v>87</v>
      </c>
      <c r="I66" s="164">
        <f>IF(OR(H66="DSQ",H66="RAF",H66="DNC",H66="DPG"),0,IF(OR(H66="DNS",H66="DNF"),100*(($F66-$F66+1)/$F66)+50*(LOG($F66/$F66)),100*(($F66-H66+1)/$F66)+50*(LOG($F66/H66))))</f>
        <v>24.779848344591286</v>
      </c>
      <c r="J66" s="174"/>
      <c r="K66" s="51" t="s">
        <v>23</v>
      </c>
      <c r="M66" s="352" t="s">
        <v>78</v>
      </c>
      <c r="N66" s="353" t="s">
        <v>1367</v>
      </c>
      <c r="O66" s="354" t="s">
        <v>1179</v>
      </c>
      <c r="P66" s="354" t="s">
        <v>1368</v>
      </c>
      <c r="Q66" s="355" t="s">
        <v>33</v>
      </c>
      <c r="R66" s="353" t="s">
        <v>1298</v>
      </c>
      <c r="S66" s="356" t="s">
        <v>76</v>
      </c>
      <c r="T66" s="356" t="s">
        <v>77</v>
      </c>
      <c r="U66" s="357" t="s">
        <v>79</v>
      </c>
    </row>
    <row r="67" spans="1:21" x14ac:dyDescent="0.2">
      <c r="A67" s="18">
        <v>65</v>
      </c>
      <c r="B67" s="192" t="s">
        <v>1281</v>
      </c>
      <c r="C67" s="193" t="s">
        <v>1282</v>
      </c>
      <c r="D67" s="194" t="s">
        <v>1283</v>
      </c>
      <c r="F67" s="195">
        <v>10</v>
      </c>
      <c r="G67" s="60" t="s">
        <v>138</v>
      </c>
      <c r="H67" s="88" t="s">
        <v>88</v>
      </c>
      <c r="I67" s="164">
        <f>IF(OR(H67="DSQ",H67="RAF",H67="DNC",H67="DPG"),0,IF(OR(H67="DNS",H67="DNF"),100*(($F67-$F67+1)/$F67)+50*(LOG($F67/$F67)),100*(($F67-H67+1)/$F67)+50*(LOG($F67/H67))))</f>
        <v>22.287874528033758</v>
      </c>
      <c r="J67" s="174"/>
      <c r="K67" s="51" t="s">
        <v>23</v>
      </c>
      <c r="M67" s="352" t="s">
        <v>79</v>
      </c>
      <c r="N67" s="353" t="s">
        <v>47</v>
      </c>
      <c r="O67" s="354" t="s">
        <v>49</v>
      </c>
      <c r="P67" s="354" t="s">
        <v>53</v>
      </c>
      <c r="Q67" s="355" t="s">
        <v>33</v>
      </c>
      <c r="R67" s="353" t="s">
        <v>1275</v>
      </c>
      <c r="S67" s="356" t="s">
        <v>78</v>
      </c>
      <c r="T67" s="356" t="s">
        <v>78</v>
      </c>
      <c r="U67" s="357" t="s">
        <v>87</v>
      </c>
    </row>
    <row r="68" spans="1:21" x14ac:dyDescent="0.2">
      <c r="A68" s="18">
        <v>66</v>
      </c>
      <c r="B68" s="192" t="s">
        <v>1379</v>
      </c>
      <c r="C68" s="193" t="s">
        <v>1380</v>
      </c>
      <c r="D68" s="194" t="s">
        <v>1381</v>
      </c>
      <c r="F68" s="195">
        <v>5</v>
      </c>
      <c r="G68" s="60" t="s">
        <v>110</v>
      </c>
      <c r="H68" s="88" t="s">
        <v>78</v>
      </c>
      <c r="I68" s="164">
        <f>IF(OR(H68="DSQ",H68="RAF",H68="DNC",H68="DPG"),0,IF(OR(H68="DNS",H68="DNF"),100*(($F68-$F68+1)/$F68)+50*(LOG($F68/$F68)),100*(($F68-H68+1)/$F68)+50*(LOG($F68/H68))))</f>
        <v>20</v>
      </c>
      <c r="J68" s="174"/>
      <c r="K68" s="51" t="s">
        <v>23</v>
      </c>
      <c r="M68" s="352" t="s">
        <v>80</v>
      </c>
      <c r="N68" s="353" t="s">
        <v>330</v>
      </c>
      <c r="O68" s="354" t="s">
        <v>331</v>
      </c>
      <c r="P68" s="354" t="s">
        <v>1369</v>
      </c>
      <c r="Q68" s="355" t="s">
        <v>33</v>
      </c>
      <c r="R68" s="353" t="s">
        <v>1370</v>
      </c>
      <c r="S68" s="356" t="s">
        <v>100</v>
      </c>
      <c r="T68" s="356" t="s">
        <v>79</v>
      </c>
      <c r="U68" s="357" t="s">
        <v>75</v>
      </c>
    </row>
    <row r="69" spans="1:21" x14ac:dyDescent="0.2">
      <c r="A69" s="18">
        <v>67</v>
      </c>
      <c r="B69" s="192" t="s">
        <v>161</v>
      </c>
      <c r="C69" s="193" t="s">
        <v>1351</v>
      </c>
      <c r="D69" s="194" t="s">
        <v>1352</v>
      </c>
      <c r="F69" s="195">
        <v>18</v>
      </c>
      <c r="G69" s="60" t="s">
        <v>32</v>
      </c>
      <c r="H69" s="88" t="s">
        <v>72</v>
      </c>
      <c r="I69" s="164">
        <f>IF(OR(H69="DSQ",H69="RAF",H69="DNC",H69="DPG"),0,IF(OR(H69="DNS",H69="DNF"),100*(($F69-$F69+1)/$F69)+50*(LOG($F69/$F69)),100*(($F69-H69+1)/$F69)+50*(LOG($F69/H69))))</f>
        <v>19.224292789035729</v>
      </c>
      <c r="J69" s="174"/>
      <c r="K69" s="51" t="s">
        <v>23</v>
      </c>
      <c r="M69" s="352" t="s">
        <v>87</v>
      </c>
      <c r="N69" s="353" t="s">
        <v>1371</v>
      </c>
      <c r="O69" s="354" t="s">
        <v>1372</v>
      </c>
      <c r="P69" s="354" t="s">
        <v>332</v>
      </c>
      <c r="Q69" s="355" t="s">
        <v>33</v>
      </c>
      <c r="R69" s="353" t="s">
        <v>1279</v>
      </c>
      <c r="S69" s="356" t="s">
        <v>77</v>
      </c>
      <c r="T69" s="356" t="s">
        <v>80</v>
      </c>
      <c r="U69" s="357" t="s">
        <v>16</v>
      </c>
    </row>
    <row r="70" spans="1:21" x14ac:dyDescent="0.2">
      <c r="A70" s="18">
        <v>68</v>
      </c>
      <c r="B70" s="192" t="s">
        <v>431</v>
      </c>
      <c r="C70" s="193" t="s">
        <v>432</v>
      </c>
      <c r="D70" s="194" t="s">
        <v>433</v>
      </c>
      <c r="F70" s="195">
        <v>12</v>
      </c>
      <c r="G70" s="60" t="s">
        <v>33</v>
      </c>
      <c r="H70" s="88" t="s">
        <v>100</v>
      </c>
      <c r="I70" s="164">
        <f>IF(OR(H70="DSQ",H70="RAF",H70="DNC",H70="DPG"),0,IF(OR(H70="DNS",H70="DNF"),100*(($F70-$F70+1)/$F70)+50*(LOG($F70/$F70)),100*(($F70-H70+1)/$F70)+50*(LOG($F70/H70))))</f>
        <v>18.556094711136652</v>
      </c>
      <c r="J70" s="174"/>
      <c r="K70" s="51" t="s">
        <v>23</v>
      </c>
      <c r="M70" s="352" t="s">
        <v>88</v>
      </c>
      <c r="N70" s="353" t="s">
        <v>272</v>
      </c>
      <c r="O70" s="354" t="s">
        <v>317</v>
      </c>
      <c r="P70" s="354" t="s">
        <v>318</v>
      </c>
      <c r="Q70" s="355" t="s">
        <v>33</v>
      </c>
      <c r="R70" s="353" t="s">
        <v>1328</v>
      </c>
      <c r="S70" s="356" t="s">
        <v>80</v>
      </c>
      <c r="T70" s="356" t="s">
        <v>73</v>
      </c>
      <c r="U70" s="357" t="s">
        <v>73</v>
      </c>
    </row>
    <row r="71" spans="1:21" x14ac:dyDescent="0.2">
      <c r="A71" s="18">
        <v>69</v>
      </c>
      <c r="B71" s="192" t="s">
        <v>91</v>
      </c>
      <c r="C71" s="193" t="s">
        <v>1312</v>
      </c>
      <c r="D71" s="194" t="s">
        <v>1313</v>
      </c>
      <c r="F71" s="195">
        <v>7</v>
      </c>
      <c r="G71" s="60" t="s">
        <v>1305</v>
      </c>
      <c r="H71" s="88" t="s">
        <v>80</v>
      </c>
      <c r="I71" s="164">
        <f>IF(OR(H71="DSQ",H71="RAF",H71="DNC",H71="DPG"),0,IF(OR(H71="DNS",H71="DNF"),100*(($F71-$F71+1)/$F71)+50*(LOG($F71/$F71)),100*(($F71-H71+1)/$F71)+50*(LOG($F71/H71))))</f>
        <v>14.285714285714285</v>
      </c>
      <c r="J71" s="174"/>
      <c r="K71" s="51" t="s">
        <v>23</v>
      </c>
      <c r="M71" s="352" t="s">
        <v>73</v>
      </c>
      <c r="N71" s="353" t="s">
        <v>427</v>
      </c>
      <c r="O71" s="354" t="s">
        <v>392</v>
      </c>
      <c r="P71" s="354"/>
      <c r="Q71" s="355" t="s">
        <v>33</v>
      </c>
      <c r="R71" s="353" t="s">
        <v>1328</v>
      </c>
      <c r="S71" s="356" t="s">
        <v>73</v>
      </c>
      <c r="T71" s="356" t="s">
        <v>87</v>
      </c>
      <c r="U71" s="357" t="s">
        <v>88</v>
      </c>
    </row>
    <row r="72" spans="1:21" x14ac:dyDescent="0.2">
      <c r="A72" s="18">
        <v>70</v>
      </c>
      <c r="B72" s="192" t="s">
        <v>1319</v>
      </c>
      <c r="C72" s="193" t="s">
        <v>1320</v>
      </c>
      <c r="D72" s="194" t="s">
        <v>1321</v>
      </c>
      <c r="F72" s="195">
        <v>7</v>
      </c>
      <c r="G72" s="60" t="s">
        <v>34</v>
      </c>
      <c r="H72" s="88" t="s">
        <v>80</v>
      </c>
      <c r="I72" s="164">
        <f>IF(OR(H72="DSQ",H72="RAF",H72="DNC",H72="DPG"),0,IF(OR(H72="DNS",H72="DNF"),100*(($F72-$F72+1)/$F72)+50*(LOG($F72/$F72)),100*(($F72-H72+1)/$F72)+50*(LOG($F72/H72))))</f>
        <v>14.285714285714285</v>
      </c>
      <c r="J72" s="174"/>
      <c r="K72" s="51" t="s">
        <v>23</v>
      </c>
      <c r="M72" s="352" t="s">
        <v>100</v>
      </c>
      <c r="N72" s="353" t="s">
        <v>431</v>
      </c>
      <c r="O72" s="354" t="s">
        <v>432</v>
      </c>
      <c r="P72" s="354" t="s">
        <v>433</v>
      </c>
      <c r="Q72" s="355" t="s">
        <v>33</v>
      </c>
      <c r="R72" s="353" t="s">
        <v>1340</v>
      </c>
      <c r="S72" s="356" t="s">
        <v>90</v>
      </c>
      <c r="T72" s="356" t="s">
        <v>88</v>
      </c>
      <c r="U72" s="357" t="s">
        <v>80</v>
      </c>
    </row>
    <row r="73" spans="1:21" x14ac:dyDescent="0.2">
      <c r="A73" s="18">
        <v>71</v>
      </c>
      <c r="B73" s="192" t="s">
        <v>425</v>
      </c>
      <c r="C73" s="193" t="s">
        <v>282</v>
      </c>
      <c r="D73" s="194" t="s">
        <v>1302</v>
      </c>
      <c r="F73" s="195">
        <v>8</v>
      </c>
      <c r="G73" s="60" t="s">
        <v>1290</v>
      </c>
      <c r="H73" s="88" t="s">
        <v>87</v>
      </c>
      <c r="I73" s="164">
        <f>IF(OR(H73="DSQ",H73="RAF",H73="DNC",H73="DPG"),0,IF(OR(H73="DNS",H73="DNF"),100*(($F73-$F73+1)/$F73)+50*(LOG($F73/$F73)),100*(($F73-H73+1)/$F73)+50*(LOG($F73/H73))))</f>
        <v>12.5</v>
      </c>
      <c r="J73" s="174"/>
      <c r="K73" s="51" t="s">
        <v>23</v>
      </c>
      <c r="M73" s="352" t="s">
        <v>90</v>
      </c>
      <c r="N73" s="353" t="s">
        <v>428</v>
      </c>
      <c r="O73" s="354" t="s">
        <v>429</v>
      </c>
      <c r="P73" s="354" t="s">
        <v>430</v>
      </c>
      <c r="Q73" s="355" t="s">
        <v>33</v>
      </c>
      <c r="R73" s="353" t="s">
        <v>1343</v>
      </c>
      <c r="S73" s="356" t="s">
        <v>88</v>
      </c>
      <c r="T73" s="356" t="s">
        <v>100</v>
      </c>
      <c r="U73" s="357" t="s">
        <v>100</v>
      </c>
    </row>
    <row r="74" spans="1:21" x14ac:dyDescent="0.2">
      <c r="A74" s="18">
        <v>72</v>
      </c>
      <c r="B74" s="192" t="s">
        <v>1354</v>
      </c>
      <c r="C74" s="193" t="s">
        <v>1170</v>
      </c>
      <c r="D74" s="194" t="s">
        <v>1355</v>
      </c>
      <c r="F74" s="195">
        <v>18</v>
      </c>
      <c r="G74" s="60" t="s">
        <v>32</v>
      </c>
      <c r="H74" s="88" t="s">
        <v>158</v>
      </c>
      <c r="I74" s="164">
        <f>IF(OR(H74="DSQ",H74="RAF",H74="DNC",H74="DPG"),0,IF(OR(H74="DNS",H74="DNF"),100*(($F74-$F74+1)/$F74)+50*(LOG($F74/$F74)),100*(($F74-H74+1)/$F74)+50*(LOG($F74/H74))))</f>
        <v>12.352290297362718</v>
      </c>
      <c r="J74" s="174"/>
      <c r="K74" s="51" t="s">
        <v>110</v>
      </c>
      <c r="M74" s="358" t="s">
        <v>74</v>
      </c>
      <c r="N74" s="359" t="s">
        <v>250</v>
      </c>
      <c r="O74" s="360" t="s">
        <v>96</v>
      </c>
      <c r="P74" s="360" t="s">
        <v>1373</v>
      </c>
      <c r="Q74" s="361" t="s">
        <v>110</v>
      </c>
      <c r="R74" s="359" t="s">
        <v>1267</v>
      </c>
      <c r="S74" s="362" t="s">
        <v>74</v>
      </c>
      <c r="T74" s="362" t="s">
        <v>76</v>
      </c>
      <c r="U74" s="363" t="s">
        <v>74</v>
      </c>
    </row>
    <row r="75" spans="1:21" x14ac:dyDescent="0.2">
      <c r="A75" s="18">
        <v>73</v>
      </c>
      <c r="B75" s="192" t="s">
        <v>64</v>
      </c>
      <c r="C75" s="193" t="s">
        <v>36</v>
      </c>
      <c r="D75" s="194" t="s">
        <v>334</v>
      </c>
      <c r="F75" s="195">
        <v>9</v>
      </c>
      <c r="G75" s="60" t="s">
        <v>21</v>
      </c>
      <c r="H75" s="88" t="s">
        <v>88</v>
      </c>
      <c r="I75" s="164">
        <f>IF(OR(H75="DSQ",H75="RAF",H75="DNC",H75="DPG"),0,IF(OR(H75="DNS",H75="DNF"),100*(($F75-$F75+1)/$F75)+50*(LOG($F75/$F75)),100*(($F75-H75+1)/$F75)+50*(LOG($F75/H75))))</f>
        <v>11.111111111111111</v>
      </c>
      <c r="J75" s="174"/>
      <c r="K75" s="51" t="s">
        <v>110</v>
      </c>
      <c r="M75" s="358" t="s">
        <v>75</v>
      </c>
      <c r="N75" s="359" t="s">
        <v>437</v>
      </c>
      <c r="O75" s="360" t="s">
        <v>113</v>
      </c>
      <c r="P75" s="360" t="s">
        <v>1374</v>
      </c>
      <c r="Q75" s="361" t="s">
        <v>110</v>
      </c>
      <c r="R75" s="359" t="s">
        <v>1267</v>
      </c>
      <c r="S75" s="362" t="s">
        <v>75</v>
      </c>
      <c r="T75" s="362" t="s">
        <v>74</v>
      </c>
      <c r="U75" s="363" t="s">
        <v>75</v>
      </c>
    </row>
    <row r="76" spans="1:21" x14ac:dyDescent="0.2">
      <c r="A76" s="18">
        <v>74</v>
      </c>
      <c r="B76" s="192" t="s">
        <v>1286</v>
      </c>
      <c r="C76" s="193" t="s">
        <v>337</v>
      </c>
      <c r="D76" s="194" t="s">
        <v>340</v>
      </c>
      <c r="F76" s="195">
        <v>10</v>
      </c>
      <c r="G76" s="60" t="s">
        <v>138</v>
      </c>
      <c r="H76" s="88" t="s">
        <v>73</v>
      </c>
      <c r="I76" s="164">
        <f>IF(OR(H76="DSQ",H76="RAF",H76="DNC",H76="DPG"),0,IF(OR(H76="DNS",H76="DNF"),100*(($F76-$F76+1)/$F76)+50*(LOG($F76/$F76)),100*(($F76-H76+1)/$F76)+50*(LOG($F76/H76))))</f>
        <v>10</v>
      </c>
      <c r="J76" s="174"/>
      <c r="K76" s="51" t="s">
        <v>110</v>
      </c>
      <c r="M76" s="358" t="s">
        <v>76</v>
      </c>
      <c r="N76" s="359" t="s">
        <v>114</v>
      </c>
      <c r="O76" s="360" t="s">
        <v>247</v>
      </c>
      <c r="P76" s="360" t="s">
        <v>1375</v>
      </c>
      <c r="Q76" s="361" t="s">
        <v>110</v>
      </c>
      <c r="R76" s="359" t="s">
        <v>1323</v>
      </c>
      <c r="S76" s="362" t="s">
        <v>76</v>
      </c>
      <c r="T76" s="362" t="s">
        <v>75</v>
      </c>
      <c r="U76" s="363" t="s">
        <v>76</v>
      </c>
    </row>
    <row r="77" spans="1:21" x14ac:dyDescent="0.2">
      <c r="A77" s="18">
        <v>75</v>
      </c>
      <c r="B77" s="192" t="s">
        <v>428</v>
      </c>
      <c r="C77" s="193" t="s">
        <v>429</v>
      </c>
      <c r="D77" s="194" t="s">
        <v>430</v>
      </c>
      <c r="F77" s="195">
        <v>12</v>
      </c>
      <c r="G77" s="60" t="s">
        <v>33</v>
      </c>
      <c r="H77" s="88" t="s">
        <v>90</v>
      </c>
      <c r="I77" s="164">
        <f>IF(OR(H77="DSQ",H77="RAF",H77="DNC",H77="DPG"),0,IF(OR(H77="DNS",H77="DNF"),100*(($F77-$F77+1)/$F77)+50*(LOG($F77/$F77)),100*(($F77-H77+1)/$F77)+50*(LOG($F77/H77))))</f>
        <v>8.3333333333333321</v>
      </c>
      <c r="J77" s="174"/>
      <c r="K77" s="51" t="s">
        <v>110</v>
      </c>
      <c r="M77" s="358" t="s">
        <v>77</v>
      </c>
      <c r="N77" s="359" t="s">
        <v>1376</v>
      </c>
      <c r="O77" s="360" t="s">
        <v>1377</v>
      </c>
      <c r="P77" s="360" t="s">
        <v>1378</v>
      </c>
      <c r="Q77" s="361" t="s">
        <v>110</v>
      </c>
      <c r="R77" s="359" t="s">
        <v>1310</v>
      </c>
      <c r="S77" s="362" t="s">
        <v>77</v>
      </c>
      <c r="T77" s="362" t="s">
        <v>77</v>
      </c>
      <c r="U77" s="363" t="s">
        <v>77</v>
      </c>
    </row>
    <row r="78" spans="1:21" x14ac:dyDescent="0.2">
      <c r="A78" s="18">
        <v>76</v>
      </c>
      <c r="B78" s="192" t="s">
        <v>438</v>
      </c>
      <c r="C78" s="193" t="s">
        <v>439</v>
      </c>
      <c r="D78" s="194" t="s">
        <v>1358</v>
      </c>
      <c r="F78" s="195">
        <v>18</v>
      </c>
      <c r="G78" s="60" t="s">
        <v>32</v>
      </c>
      <c r="H78" s="88" t="s">
        <v>128</v>
      </c>
      <c r="I78" s="164">
        <f>IF(OR(H78="DSQ",H78="RAF",H78="DNC",H78="DPG"),0,IF(OR(H78="DNS",H78="DNF"),100*(($F78-$F78+1)/$F78)+50*(LOG($F78/$F78)),100*(($F78-H78+1)/$F78)+50*(LOG($F78/H78))))</f>
        <v>5.5555555555555554</v>
      </c>
      <c r="J78" s="174"/>
      <c r="K78" s="51" t="s">
        <v>110</v>
      </c>
      <c r="M78" s="364" t="s">
        <v>78</v>
      </c>
      <c r="N78" s="365" t="s">
        <v>1379</v>
      </c>
      <c r="O78" s="366" t="s">
        <v>1380</v>
      </c>
      <c r="P78" s="366" t="s">
        <v>1381</v>
      </c>
      <c r="Q78" s="367" t="s">
        <v>110</v>
      </c>
      <c r="R78" s="365" t="s">
        <v>1382</v>
      </c>
      <c r="S78" s="368" t="s">
        <v>78</v>
      </c>
      <c r="T78" s="368" t="s">
        <v>78</v>
      </c>
      <c r="U78" s="369" t="s">
        <v>78</v>
      </c>
    </row>
    <row r="79" spans="1:21" x14ac:dyDescent="0.2">
      <c r="M79" s="324"/>
      <c r="N79" s="324"/>
      <c r="O79" s="325"/>
      <c r="P79" s="325"/>
      <c r="Q79" s="326"/>
      <c r="R79" s="324"/>
      <c r="S79" s="327"/>
      <c r="T79" s="327"/>
      <c r="U79" s="327"/>
    </row>
    <row r="80" spans="1:21" x14ac:dyDescent="0.2">
      <c r="M80" s="196"/>
      <c r="N80" s="196"/>
      <c r="O80" s="197"/>
      <c r="P80" s="197"/>
      <c r="Q80" s="198"/>
      <c r="R80" s="196"/>
    </row>
    <row r="81" spans="9:21" x14ac:dyDescent="0.2">
      <c r="M81" s="328" t="s">
        <v>74</v>
      </c>
      <c r="N81" s="329" t="s">
        <v>1383</v>
      </c>
      <c r="O81" s="330" t="s">
        <v>1384</v>
      </c>
      <c r="P81" s="330" t="s">
        <v>1385</v>
      </c>
      <c r="Q81" s="331" t="s">
        <v>1386</v>
      </c>
      <c r="R81" s="329" t="s">
        <v>1265</v>
      </c>
      <c r="S81" s="332" t="s">
        <v>75</v>
      </c>
      <c r="T81" s="332" t="s">
        <v>74</v>
      </c>
      <c r="U81" s="333" t="s">
        <v>74</v>
      </c>
    </row>
    <row r="82" spans="9:21" x14ac:dyDescent="0.2">
      <c r="M82" s="334" t="s">
        <v>75</v>
      </c>
      <c r="N82" s="335" t="s">
        <v>1387</v>
      </c>
      <c r="O82" s="336" t="s">
        <v>1387</v>
      </c>
      <c r="P82" s="336" t="s">
        <v>1388</v>
      </c>
      <c r="Q82" s="337" t="s">
        <v>1386</v>
      </c>
      <c r="R82" s="335" t="s">
        <v>1292</v>
      </c>
      <c r="S82" s="338" t="s">
        <v>74</v>
      </c>
      <c r="T82" s="338" t="s">
        <v>1288</v>
      </c>
      <c r="U82" s="339" t="s">
        <v>75</v>
      </c>
    </row>
    <row r="83" spans="9:21" x14ac:dyDescent="0.2">
      <c r="I83" s="17"/>
      <c r="J83" s="17"/>
      <c r="M83" s="334" t="s">
        <v>76</v>
      </c>
      <c r="N83" s="335" t="s">
        <v>442</v>
      </c>
      <c r="O83" s="336" t="s">
        <v>305</v>
      </c>
      <c r="P83" s="336" t="s">
        <v>1389</v>
      </c>
      <c r="Q83" s="337" t="s">
        <v>1386</v>
      </c>
      <c r="R83" s="335" t="s">
        <v>1292</v>
      </c>
      <c r="S83" s="338" t="s">
        <v>76</v>
      </c>
      <c r="T83" s="338" t="s">
        <v>76</v>
      </c>
      <c r="U83" s="339" t="s">
        <v>76</v>
      </c>
    </row>
    <row r="84" spans="9:21" x14ac:dyDescent="0.2">
      <c r="I84" s="17"/>
      <c r="J84" s="17"/>
      <c r="M84" s="334" t="s">
        <v>77</v>
      </c>
      <c r="N84" s="335" t="s">
        <v>306</v>
      </c>
      <c r="O84" s="336" t="s">
        <v>1390</v>
      </c>
      <c r="P84" s="336" t="s">
        <v>441</v>
      </c>
      <c r="Q84" s="337" t="s">
        <v>1386</v>
      </c>
      <c r="R84" s="335" t="s">
        <v>1310</v>
      </c>
      <c r="S84" s="338" t="s">
        <v>77</v>
      </c>
      <c r="T84" s="338" t="s">
        <v>77</v>
      </c>
      <c r="U84" s="339" t="s">
        <v>77</v>
      </c>
    </row>
    <row r="85" spans="9:21" x14ac:dyDescent="0.2">
      <c r="I85" s="17"/>
      <c r="J85" s="17"/>
      <c r="M85" s="340" t="s">
        <v>335</v>
      </c>
      <c r="N85" s="341" t="s">
        <v>1391</v>
      </c>
      <c r="O85" s="342" t="s">
        <v>301</v>
      </c>
      <c r="P85" s="342" t="s">
        <v>302</v>
      </c>
      <c r="Q85" s="343" t="s">
        <v>1386</v>
      </c>
      <c r="R85" s="341" t="s">
        <v>1275</v>
      </c>
      <c r="S85" s="344" t="s">
        <v>17</v>
      </c>
      <c r="T85" s="344" t="s">
        <v>17</v>
      </c>
      <c r="U85" s="345" t="s">
        <v>17</v>
      </c>
    </row>
    <row r="86" spans="9:21" x14ac:dyDescent="0.2">
      <c r="I86" s="17"/>
      <c r="J86" s="17"/>
      <c r="K86"/>
    </row>
    <row r="87" spans="9:21" x14ac:dyDescent="0.2">
      <c r="I87" s="17"/>
      <c r="J87" s="17"/>
      <c r="K87"/>
    </row>
    <row r="88" spans="9:21" x14ac:dyDescent="0.2">
      <c r="I88" s="17"/>
      <c r="J88" s="17"/>
      <c r="K88"/>
    </row>
    <row r="89" spans="9:21" x14ac:dyDescent="0.2">
      <c r="I89" s="17"/>
      <c r="J89" s="17"/>
      <c r="K89"/>
    </row>
    <row r="90" spans="9:21" x14ac:dyDescent="0.2">
      <c r="I90" s="17"/>
      <c r="J90" s="17"/>
      <c r="K90"/>
    </row>
    <row r="91" spans="9:21" x14ac:dyDescent="0.2">
      <c r="I91" s="17"/>
      <c r="J91" s="17"/>
      <c r="K91"/>
    </row>
    <row r="92" spans="9:21" x14ac:dyDescent="0.2">
      <c r="I92" s="17"/>
      <c r="J92" s="17"/>
      <c r="K92"/>
      <c r="M92" s="17"/>
      <c r="N92" s="17"/>
      <c r="Q92" s="17"/>
      <c r="R92" s="17"/>
      <c r="S92" s="17"/>
      <c r="T92" s="17"/>
      <c r="U92" s="17"/>
    </row>
    <row r="93" spans="9:21" x14ac:dyDescent="0.2">
      <c r="I93" s="17"/>
      <c r="J93" s="17"/>
      <c r="K93"/>
      <c r="L93" s="199"/>
      <c r="M93" s="17"/>
      <c r="N93" s="17"/>
      <c r="Q93" s="17"/>
      <c r="R93" s="17"/>
      <c r="S93" s="17"/>
      <c r="T93" s="17"/>
      <c r="U93" s="17"/>
    </row>
    <row r="94" spans="9:21" x14ac:dyDescent="0.2">
      <c r="I94" s="17"/>
      <c r="J94" s="17"/>
      <c r="K94"/>
      <c r="L94" s="199"/>
      <c r="M94" s="17"/>
      <c r="N94" s="17"/>
      <c r="Q94" s="17"/>
      <c r="R94" s="17"/>
      <c r="S94" s="17"/>
      <c r="T94" s="17"/>
      <c r="U94" s="17"/>
    </row>
    <row r="95" spans="9:21" x14ac:dyDescent="0.2">
      <c r="I95" s="17"/>
      <c r="J95" s="17"/>
      <c r="K95"/>
      <c r="L95" s="199"/>
      <c r="M95" s="17"/>
      <c r="N95" s="17"/>
      <c r="Q95" s="17"/>
      <c r="R95" s="17"/>
      <c r="S95" s="17"/>
      <c r="T95" s="17"/>
      <c r="U95" s="17"/>
    </row>
    <row r="96" spans="9:21" x14ac:dyDescent="0.2">
      <c r="I96" s="17"/>
      <c r="J96" s="17"/>
      <c r="K96"/>
      <c r="L96" s="199"/>
      <c r="M96" s="17"/>
      <c r="N96" s="17"/>
      <c r="Q96" s="17"/>
      <c r="R96" s="17"/>
      <c r="S96" s="17"/>
      <c r="T96" s="17"/>
      <c r="U96" s="17"/>
    </row>
    <row r="97" spans="9:21" x14ac:dyDescent="0.2">
      <c r="I97" s="17"/>
      <c r="J97" s="17"/>
      <c r="K97"/>
      <c r="L97" s="199"/>
      <c r="M97" s="17"/>
      <c r="N97" s="17"/>
      <c r="Q97" s="17"/>
      <c r="R97" s="17"/>
      <c r="S97" s="17"/>
      <c r="T97" s="17"/>
      <c r="U97" s="17"/>
    </row>
    <row r="98" spans="9:21" x14ac:dyDescent="0.2">
      <c r="I98" s="17"/>
      <c r="J98" s="17"/>
      <c r="K98"/>
      <c r="L98" s="199"/>
      <c r="M98" s="17"/>
      <c r="N98" s="17"/>
      <c r="Q98" s="17"/>
      <c r="R98" s="17"/>
      <c r="S98" s="17"/>
      <c r="T98" s="17"/>
      <c r="U98" s="17"/>
    </row>
    <row r="99" spans="9:21" x14ac:dyDescent="0.2">
      <c r="I99" s="17"/>
      <c r="J99" s="17"/>
      <c r="K99"/>
      <c r="L99" s="199"/>
      <c r="M99" s="17"/>
      <c r="N99" s="17"/>
      <c r="Q99" s="17"/>
      <c r="R99" s="17"/>
      <c r="S99" s="17"/>
      <c r="T99" s="17"/>
      <c r="U99" s="17"/>
    </row>
    <row r="100" spans="9:21" x14ac:dyDescent="0.2">
      <c r="I100" s="17"/>
      <c r="J100" s="17"/>
      <c r="K100"/>
      <c r="L100" s="199"/>
      <c r="M100" s="17"/>
      <c r="N100" s="17"/>
      <c r="Q100" s="17"/>
      <c r="R100" s="17"/>
      <c r="S100" s="17"/>
      <c r="T100" s="17"/>
      <c r="U100" s="17"/>
    </row>
    <row r="101" spans="9:21" x14ac:dyDescent="0.2">
      <c r="I101" s="17"/>
      <c r="J101" s="17"/>
      <c r="K101"/>
      <c r="L101" s="199"/>
      <c r="M101" s="17"/>
      <c r="N101" s="17"/>
      <c r="Q101" s="17"/>
      <c r="R101" s="17"/>
      <c r="S101" s="17"/>
      <c r="T101" s="17"/>
      <c r="U101" s="17"/>
    </row>
    <row r="102" spans="9:21" x14ac:dyDescent="0.2">
      <c r="I102" s="17"/>
      <c r="J102" s="17"/>
      <c r="K102"/>
      <c r="L102" s="199"/>
      <c r="M102" s="17"/>
      <c r="N102" s="17"/>
      <c r="Q102" s="17"/>
      <c r="R102" s="17"/>
      <c r="S102" s="17"/>
      <c r="T102" s="17"/>
      <c r="U102" s="17"/>
    </row>
    <row r="103" spans="9:21" x14ac:dyDescent="0.2">
      <c r="I103" s="17"/>
      <c r="J103" s="17"/>
      <c r="K103"/>
      <c r="L103" s="199"/>
      <c r="M103" s="17"/>
      <c r="N103" s="17"/>
      <c r="Q103" s="17"/>
      <c r="R103" s="17"/>
      <c r="S103" s="17"/>
      <c r="T103" s="17"/>
      <c r="U103" s="17"/>
    </row>
    <row r="104" spans="9:21" x14ac:dyDescent="0.2">
      <c r="I104" s="17"/>
      <c r="J104" s="17"/>
      <c r="K104"/>
      <c r="L104" s="199"/>
      <c r="M104" s="17"/>
      <c r="N104" s="17"/>
      <c r="Q104" s="17"/>
      <c r="R104" s="17"/>
      <c r="S104" s="17"/>
      <c r="T104" s="17"/>
      <c r="U104" s="17"/>
    </row>
    <row r="105" spans="9:21" x14ac:dyDescent="0.2">
      <c r="I105" s="17"/>
      <c r="J105" s="17"/>
      <c r="K105"/>
      <c r="L105" s="199"/>
      <c r="M105" s="17"/>
      <c r="N105" s="17"/>
      <c r="Q105" s="17"/>
      <c r="R105" s="17"/>
      <c r="S105" s="17"/>
      <c r="T105" s="17"/>
      <c r="U105" s="17"/>
    </row>
    <row r="106" spans="9:21" x14ac:dyDescent="0.2">
      <c r="I106" s="17"/>
      <c r="J106" s="17"/>
      <c r="K106"/>
      <c r="L106" s="199"/>
      <c r="M106" s="17"/>
      <c r="N106" s="17"/>
      <c r="Q106" s="17"/>
      <c r="R106" s="17"/>
      <c r="S106" s="17"/>
      <c r="T106" s="17"/>
      <c r="U106" s="17"/>
    </row>
    <row r="107" spans="9:21" x14ac:dyDescent="0.2">
      <c r="I107" s="17"/>
      <c r="J107" s="17"/>
      <c r="K107"/>
      <c r="L107" s="199"/>
      <c r="M107" s="17"/>
      <c r="N107" s="17"/>
      <c r="Q107" s="17"/>
      <c r="R107" s="17"/>
      <c r="S107" s="17"/>
      <c r="T107" s="17"/>
      <c r="U107" s="17"/>
    </row>
    <row r="108" spans="9:21" x14ac:dyDescent="0.2">
      <c r="I108" s="17"/>
      <c r="J108" s="17"/>
      <c r="K108"/>
      <c r="L108" s="199"/>
      <c r="M108" s="17"/>
      <c r="N108" s="17"/>
      <c r="Q108" s="17"/>
      <c r="R108" s="17"/>
      <c r="S108" s="17"/>
      <c r="T108" s="17"/>
      <c r="U108" s="17"/>
    </row>
    <row r="109" spans="9:21" x14ac:dyDescent="0.2">
      <c r="I109" s="17"/>
      <c r="J109" s="17"/>
      <c r="K109"/>
      <c r="L109" s="199"/>
      <c r="M109" s="17"/>
      <c r="N109" s="17"/>
      <c r="Q109" s="17"/>
      <c r="R109" s="17"/>
      <c r="S109" s="17"/>
      <c r="T109" s="17"/>
      <c r="U109" s="17"/>
    </row>
    <row r="110" spans="9:21" x14ac:dyDescent="0.2">
      <c r="I110" s="17"/>
      <c r="J110" s="17"/>
      <c r="K110"/>
      <c r="L110" s="199"/>
      <c r="M110" s="17"/>
      <c r="N110" s="17"/>
      <c r="Q110" s="17"/>
      <c r="R110" s="17"/>
      <c r="S110" s="17"/>
      <c r="T110" s="17"/>
      <c r="U110" s="17"/>
    </row>
    <row r="111" spans="9:21" x14ac:dyDescent="0.2">
      <c r="I111" s="17"/>
      <c r="J111" s="17"/>
      <c r="K111"/>
      <c r="L111" s="199"/>
      <c r="M111" s="17"/>
      <c r="N111" s="17"/>
      <c r="Q111" s="17"/>
      <c r="R111" s="17"/>
      <c r="S111" s="17"/>
      <c r="T111" s="17"/>
      <c r="U111" s="17"/>
    </row>
    <row r="112" spans="9:21" x14ac:dyDescent="0.2">
      <c r="I112" s="17"/>
      <c r="J112" s="17"/>
      <c r="K112"/>
      <c r="L112" s="199"/>
      <c r="M112" s="17"/>
      <c r="N112" s="17"/>
      <c r="Q112" s="17"/>
      <c r="R112" s="17"/>
      <c r="S112" s="17"/>
      <c r="T112" s="17"/>
      <c r="U112" s="17"/>
    </row>
    <row r="113" spans="9:21" x14ac:dyDescent="0.2">
      <c r="I113" s="17"/>
      <c r="J113" s="17"/>
      <c r="K113"/>
      <c r="L113" s="199"/>
      <c r="M113" s="17"/>
      <c r="N113" s="17"/>
      <c r="Q113" s="17"/>
      <c r="R113" s="17"/>
      <c r="S113" s="17"/>
      <c r="T113" s="17"/>
      <c r="U113" s="17"/>
    </row>
    <row r="114" spans="9:21" x14ac:dyDescent="0.2">
      <c r="I114" s="17"/>
      <c r="J114" s="17"/>
      <c r="K114"/>
      <c r="L114" s="199"/>
      <c r="M114" s="17"/>
      <c r="N114" s="17"/>
      <c r="Q114" s="17"/>
      <c r="R114" s="17"/>
      <c r="S114" s="17"/>
      <c r="T114" s="17"/>
      <c r="U114" s="17"/>
    </row>
    <row r="115" spans="9:21" x14ac:dyDescent="0.2">
      <c r="I115" s="17"/>
      <c r="J115" s="17"/>
      <c r="K115"/>
      <c r="L115" s="199"/>
      <c r="M115" s="17"/>
      <c r="N115" s="17"/>
      <c r="Q115" s="17"/>
      <c r="R115" s="17"/>
      <c r="S115" s="17"/>
      <c r="T115" s="17"/>
      <c r="U115" s="17"/>
    </row>
    <row r="116" spans="9:21" x14ac:dyDescent="0.2">
      <c r="I116" s="17"/>
      <c r="J116" s="17"/>
      <c r="K116"/>
      <c r="L116" s="199"/>
      <c r="M116" s="17"/>
      <c r="N116" s="17"/>
      <c r="Q116" s="17"/>
      <c r="R116" s="17"/>
      <c r="S116" s="17"/>
      <c r="T116" s="17"/>
      <c r="U116" s="17"/>
    </row>
    <row r="117" spans="9:21" x14ac:dyDescent="0.2">
      <c r="I117" s="17"/>
      <c r="J117" s="17"/>
      <c r="K117"/>
      <c r="L117" s="199"/>
      <c r="M117" s="17"/>
      <c r="N117" s="17"/>
      <c r="Q117" s="17"/>
      <c r="R117" s="17"/>
      <c r="S117" s="17"/>
      <c r="T117" s="17"/>
      <c r="U117" s="17"/>
    </row>
    <row r="118" spans="9:21" x14ac:dyDescent="0.2">
      <c r="I118" s="17"/>
      <c r="J118" s="17"/>
      <c r="K118"/>
      <c r="L118" s="199"/>
      <c r="M118" s="17"/>
      <c r="N118" s="17"/>
      <c r="Q118" s="17"/>
      <c r="R118" s="17"/>
      <c r="S118" s="17"/>
      <c r="T118" s="17"/>
      <c r="U118" s="17"/>
    </row>
    <row r="119" spans="9:21" x14ac:dyDescent="0.2">
      <c r="I119" s="17"/>
      <c r="J119" s="17"/>
      <c r="K119"/>
      <c r="L119" s="199"/>
      <c r="M119" s="17"/>
      <c r="N119" s="17"/>
      <c r="Q119" s="17"/>
      <c r="R119" s="17"/>
      <c r="S119" s="17"/>
      <c r="T119" s="17"/>
      <c r="U119" s="17"/>
    </row>
    <row r="120" spans="9:21" x14ac:dyDescent="0.2">
      <c r="I120" s="17"/>
      <c r="J120" s="17"/>
      <c r="K120"/>
      <c r="L120" s="199"/>
      <c r="M120" s="17"/>
      <c r="N120" s="17"/>
      <c r="Q120" s="17"/>
      <c r="R120" s="17"/>
      <c r="S120" s="17"/>
      <c r="T120" s="17"/>
      <c r="U120" s="17"/>
    </row>
    <row r="121" spans="9:21" x14ac:dyDescent="0.2">
      <c r="I121" s="17"/>
      <c r="J121" s="17"/>
      <c r="K121"/>
      <c r="L121" s="199"/>
      <c r="M121" s="17"/>
      <c r="N121" s="17"/>
      <c r="Q121" s="17"/>
      <c r="R121" s="17"/>
      <c r="S121" s="17"/>
      <c r="T121" s="17"/>
      <c r="U121" s="17"/>
    </row>
    <row r="122" spans="9:21" x14ac:dyDescent="0.2">
      <c r="I122" s="17"/>
      <c r="J122" s="17"/>
      <c r="K122"/>
      <c r="L122" s="199"/>
      <c r="M122" s="17"/>
      <c r="N122" s="17"/>
      <c r="Q122" s="17"/>
      <c r="R122" s="17"/>
      <c r="S122" s="17"/>
      <c r="T122" s="17"/>
      <c r="U122" s="17"/>
    </row>
    <row r="123" spans="9:21" x14ac:dyDescent="0.2">
      <c r="I123" s="17"/>
      <c r="J123" s="17"/>
      <c r="K123"/>
      <c r="L123" s="199"/>
      <c r="M123" s="17"/>
      <c r="N123" s="17"/>
      <c r="Q123" s="17"/>
      <c r="R123" s="17"/>
      <c r="S123" s="17"/>
      <c r="T123" s="17"/>
      <c r="U123" s="17"/>
    </row>
    <row r="124" spans="9:21" x14ac:dyDescent="0.2">
      <c r="I124" s="17"/>
      <c r="J124" s="17"/>
      <c r="K124"/>
      <c r="L124" s="199"/>
      <c r="M124" s="17"/>
      <c r="N124" s="17"/>
      <c r="Q124" s="17"/>
      <c r="R124" s="17"/>
      <c r="S124" s="17"/>
      <c r="T124" s="17"/>
      <c r="U124" s="17"/>
    </row>
    <row r="125" spans="9:21" x14ac:dyDescent="0.2">
      <c r="I125" s="17"/>
      <c r="J125" s="17"/>
      <c r="K125"/>
      <c r="L125" s="199"/>
      <c r="M125" s="17"/>
      <c r="N125" s="17"/>
      <c r="Q125" s="17"/>
      <c r="R125" s="17"/>
      <c r="S125" s="17"/>
      <c r="T125" s="17"/>
      <c r="U125" s="17"/>
    </row>
    <row r="126" spans="9:21" x14ac:dyDescent="0.2">
      <c r="I126" s="17"/>
      <c r="J126" s="17"/>
      <c r="K126"/>
      <c r="L126" s="199"/>
      <c r="M126" s="17"/>
      <c r="N126" s="17"/>
      <c r="Q126" s="17"/>
      <c r="R126" s="17"/>
      <c r="S126" s="17"/>
      <c r="T126" s="17"/>
      <c r="U126" s="17"/>
    </row>
    <row r="127" spans="9:21" x14ac:dyDescent="0.2">
      <c r="I127" s="17"/>
      <c r="J127" s="17"/>
      <c r="K127"/>
      <c r="L127" s="199"/>
      <c r="M127" s="17"/>
      <c r="N127" s="17"/>
      <c r="Q127" s="17"/>
      <c r="R127" s="17"/>
      <c r="S127" s="17"/>
      <c r="T127" s="17"/>
      <c r="U127" s="17"/>
    </row>
    <row r="128" spans="9:21" x14ac:dyDescent="0.2">
      <c r="I128" s="17"/>
      <c r="J128" s="17"/>
      <c r="K128"/>
      <c r="L128" s="199"/>
      <c r="M128" s="17"/>
      <c r="N128" s="17"/>
      <c r="Q128" s="17"/>
      <c r="R128" s="17"/>
      <c r="S128" s="17"/>
      <c r="T128" s="17"/>
      <c r="U128" s="17"/>
    </row>
    <row r="129" spans="9:21" x14ac:dyDescent="0.2">
      <c r="I129" s="17"/>
      <c r="J129" s="17"/>
      <c r="K129"/>
      <c r="L129" s="199"/>
      <c r="M129" s="17"/>
      <c r="N129" s="17"/>
      <c r="Q129" s="17"/>
      <c r="R129" s="17"/>
      <c r="S129" s="17"/>
      <c r="T129" s="17"/>
      <c r="U129" s="17"/>
    </row>
    <row r="130" spans="9:21" x14ac:dyDescent="0.2">
      <c r="I130" s="17"/>
      <c r="J130" s="17"/>
      <c r="K130"/>
      <c r="L130" s="199"/>
      <c r="M130" s="17"/>
      <c r="N130" s="17"/>
      <c r="Q130" s="17"/>
      <c r="R130" s="17"/>
      <c r="S130" s="17"/>
      <c r="T130" s="17"/>
      <c r="U130" s="17"/>
    </row>
    <row r="131" spans="9:21" x14ac:dyDescent="0.2">
      <c r="I131" s="17"/>
      <c r="J131" s="17"/>
      <c r="K131"/>
      <c r="L131" s="199"/>
      <c r="M131" s="17"/>
      <c r="N131" s="17"/>
      <c r="Q131" s="17"/>
      <c r="R131" s="17"/>
      <c r="S131" s="17"/>
      <c r="T131" s="17"/>
      <c r="U131" s="17"/>
    </row>
    <row r="132" spans="9:21" x14ac:dyDescent="0.2">
      <c r="I132" s="17"/>
      <c r="J132" s="17"/>
      <c r="K132"/>
      <c r="L132" s="199"/>
      <c r="M132" s="17"/>
      <c r="N132" s="17"/>
      <c r="Q132" s="17"/>
      <c r="R132" s="17"/>
      <c r="S132" s="17"/>
      <c r="T132" s="17"/>
      <c r="U132" s="17"/>
    </row>
    <row r="133" spans="9:21" x14ac:dyDescent="0.2">
      <c r="I133" s="17"/>
      <c r="J133" s="17"/>
      <c r="K133"/>
      <c r="L133" s="199"/>
      <c r="M133" s="17"/>
      <c r="N133" s="17"/>
      <c r="Q133" s="17"/>
      <c r="R133" s="17"/>
      <c r="S133" s="17"/>
      <c r="T133" s="17"/>
      <c r="U133" s="17"/>
    </row>
    <row r="134" spans="9:21" x14ac:dyDescent="0.2">
      <c r="I134" s="17"/>
      <c r="J134" s="17"/>
      <c r="L134" s="199"/>
      <c r="M134" s="17"/>
      <c r="N134" s="17"/>
      <c r="Q134" s="17"/>
      <c r="R134" s="17"/>
      <c r="S134" s="17"/>
      <c r="T134" s="17"/>
      <c r="U134" s="17"/>
    </row>
    <row r="135" spans="9:21" x14ac:dyDescent="0.2">
      <c r="I135" s="17"/>
      <c r="J135" s="17"/>
      <c r="L135" s="199"/>
      <c r="M135" s="17"/>
      <c r="N135" s="17"/>
      <c r="Q135" s="17"/>
      <c r="R135" s="17"/>
      <c r="S135" s="17"/>
      <c r="T135" s="17"/>
      <c r="U135" s="17"/>
    </row>
    <row r="136" spans="9:21" x14ac:dyDescent="0.2">
      <c r="I136" s="17"/>
      <c r="J136" s="17"/>
      <c r="L136" s="199"/>
      <c r="M136" s="17"/>
      <c r="N136" s="17"/>
      <c r="Q136" s="17"/>
      <c r="R136" s="17"/>
      <c r="S136" s="17"/>
      <c r="T136" s="17"/>
      <c r="U136" s="17"/>
    </row>
    <row r="137" spans="9:21" x14ac:dyDescent="0.2">
      <c r="I137" s="17"/>
      <c r="J137" s="17"/>
      <c r="L137" s="199"/>
      <c r="M137" s="17"/>
      <c r="N137" s="17"/>
      <c r="Q137" s="17"/>
      <c r="R137" s="17"/>
      <c r="S137" s="17"/>
      <c r="T137" s="17"/>
      <c r="U137" s="17"/>
    </row>
    <row r="138" spans="9:21" x14ac:dyDescent="0.2">
      <c r="I138" s="17"/>
      <c r="J138" s="17"/>
      <c r="L138" s="199"/>
      <c r="M138" s="17"/>
      <c r="N138" s="17"/>
      <c r="Q138" s="17"/>
      <c r="R138" s="17"/>
      <c r="S138" s="17"/>
      <c r="T138" s="17"/>
      <c r="U138" s="17"/>
    </row>
    <row r="139" spans="9:21" x14ac:dyDescent="0.2">
      <c r="I139" s="17"/>
      <c r="J139" s="17"/>
      <c r="L139" s="199"/>
      <c r="M139" s="17"/>
      <c r="N139" s="17"/>
      <c r="Q139" s="17"/>
      <c r="R139" s="17"/>
      <c r="S139" s="17"/>
      <c r="T139" s="17"/>
      <c r="U139" s="17"/>
    </row>
    <row r="140" spans="9:21" x14ac:dyDescent="0.2">
      <c r="I140" s="17"/>
      <c r="J140" s="17"/>
      <c r="L140" s="199"/>
      <c r="M140" s="17"/>
      <c r="N140" s="17"/>
      <c r="Q140" s="17"/>
      <c r="R140" s="17"/>
      <c r="S140" s="17"/>
      <c r="T140" s="17"/>
      <c r="U140" s="17"/>
    </row>
    <row r="141" spans="9:21" x14ac:dyDescent="0.2">
      <c r="I141" s="17"/>
      <c r="J141" s="17"/>
      <c r="L141" s="199"/>
      <c r="M141" s="17"/>
      <c r="N141" s="17"/>
      <c r="Q141" s="17"/>
      <c r="R141" s="17"/>
      <c r="S141" s="17"/>
      <c r="T141" s="17"/>
      <c r="U141" s="17"/>
    </row>
    <row r="142" spans="9:21" x14ac:dyDescent="0.2">
      <c r="I142" s="17"/>
      <c r="J142" s="17"/>
      <c r="L142" s="199"/>
      <c r="M142" s="17"/>
      <c r="N142" s="17"/>
      <c r="Q142" s="17"/>
      <c r="R142" s="17"/>
      <c r="S142" s="17"/>
      <c r="T142" s="17"/>
      <c r="U142" s="17"/>
    </row>
    <row r="143" spans="9:21" x14ac:dyDescent="0.2">
      <c r="I143" s="17"/>
      <c r="J143" s="17"/>
      <c r="L143" s="199"/>
      <c r="M143" s="17"/>
      <c r="N143" s="17"/>
      <c r="Q143" s="17"/>
      <c r="R143" s="17"/>
      <c r="S143" s="17"/>
      <c r="T143" s="17"/>
      <c r="U143" s="17"/>
    </row>
    <row r="144" spans="9:21" x14ac:dyDescent="0.2">
      <c r="I144" s="17"/>
      <c r="J144" s="17"/>
      <c r="L144" s="199"/>
      <c r="M144" s="17"/>
      <c r="N144" s="17"/>
      <c r="Q144" s="17"/>
      <c r="R144" s="17"/>
      <c r="S144" s="17"/>
      <c r="T144" s="17"/>
      <c r="U144" s="17"/>
    </row>
    <row r="145" spans="9:21" x14ac:dyDescent="0.2">
      <c r="I145" s="17"/>
      <c r="J145" s="17"/>
      <c r="L145" s="199"/>
      <c r="M145" s="17"/>
      <c r="N145" s="17"/>
      <c r="Q145" s="17"/>
      <c r="R145" s="17"/>
      <c r="S145" s="17"/>
      <c r="T145" s="17"/>
      <c r="U145" s="17"/>
    </row>
    <row r="146" spans="9:21" x14ac:dyDescent="0.2">
      <c r="I146" s="17"/>
      <c r="J146" s="17"/>
      <c r="L146" s="199"/>
      <c r="M146" s="17"/>
      <c r="N146" s="17"/>
      <c r="Q146" s="17"/>
      <c r="R146" s="17"/>
      <c r="S146" s="17"/>
      <c r="T146" s="17"/>
      <c r="U146" s="17"/>
    </row>
    <row r="147" spans="9:21" x14ac:dyDescent="0.2">
      <c r="I147" s="17"/>
      <c r="J147" s="17"/>
      <c r="L147" s="199"/>
      <c r="M147" s="17"/>
      <c r="N147" s="17"/>
      <c r="Q147" s="17"/>
      <c r="R147" s="17"/>
      <c r="S147" s="17"/>
      <c r="T147" s="17"/>
      <c r="U147" s="17"/>
    </row>
    <row r="148" spans="9:21" x14ac:dyDescent="0.2">
      <c r="I148" s="17"/>
      <c r="J148" s="17"/>
      <c r="L148" s="199"/>
      <c r="M148" s="199"/>
      <c r="N148" s="17"/>
      <c r="Q148" s="17"/>
      <c r="R148" s="17"/>
      <c r="S148" s="17"/>
      <c r="T148" s="17"/>
      <c r="U148" s="17"/>
    </row>
    <row r="149" spans="9:21" x14ac:dyDescent="0.2">
      <c r="I149" s="17"/>
      <c r="J149" s="17"/>
      <c r="L149" s="199"/>
      <c r="M149" s="199"/>
      <c r="N149" s="17"/>
      <c r="Q149" s="17"/>
      <c r="R149" s="17"/>
      <c r="S149" s="17"/>
      <c r="T149" s="17"/>
      <c r="U149" s="17"/>
    </row>
    <row r="150" spans="9:21" x14ac:dyDescent="0.2">
      <c r="I150" s="17"/>
      <c r="J150" s="17"/>
      <c r="L150" s="199"/>
      <c r="M150" s="17"/>
      <c r="N150" s="199"/>
      <c r="Q150" s="17"/>
      <c r="R150" s="17"/>
      <c r="S150" s="17"/>
      <c r="T150" s="17"/>
      <c r="U150" s="17"/>
    </row>
    <row r="151" spans="9:21" x14ac:dyDescent="0.2">
      <c r="I151" s="17"/>
      <c r="J151" s="17"/>
      <c r="L151" s="199"/>
      <c r="M151" s="17"/>
      <c r="N151" s="199"/>
      <c r="Q151" s="17"/>
      <c r="R151" s="17"/>
      <c r="S151" s="17"/>
      <c r="T151" s="17"/>
      <c r="U151" s="17"/>
    </row>
    <row r="152" spans="9:21" x14ac:dyDescent="0.2">
      <c r="I152" s="17"/>
      <c r="J152" s="17"/>
      <c r="L152" s="199"/>
      <c r="M152" s="17"/>
      <c r="N152" s="17"/>
      <c r="Q152" s="17"/>
      <c r="R152" s="17"/>
      <c r="S152" s="17"/>
      <c r="T152" s="17"/>
      <c r="U152" s="17"/>
    </row>
    <row r="153" spans="9:21" x14ac:dyDescent="0.2">
      <c r="I153" s="199"/>
      <c r="J153" s="199"/>
      <c r="L153" s="199"/>
      <c r="M153" s="17"/>
      <c r="N153" s="17"/>
      <c r="Q153" s="17"/>
      <c r="R153" s="17"/>
      <c r="S153" s="17"/>
      <c r="T153" s="17"/>
      <c r="U153" s="17"/>
    </row>
    <row r="154" spans="9:21" x14ac:dyDescent="0.2">
      <c r="I154" s="199"/>
      <c r="J154" s="199"/>
      <c r="L154" s="199"/>
      <c r="M154" s="17"/>
      <c r="N154" s="17"/>
      <c r="Q154" s="17"/>
      <c r="R154" s="17"/>
      <c r="S154" s="17"/>
      <c r="T154" s="17"/>
      <c r="U154" s="17"/>
    </row>
    <row r="155" spans="9:21" x14ac:dyDescent="0.2">
      <c r="I155" s="17"/>
      <c r="J155" s="17"/>
      <c r="L155" s="199"/>
      <c r="M155" s="17"/>
      <c r="N155" s="17"/>
      <c r="Q155" s="17"/>
      <c r="R155" s="17"/>
      <c r="S155" s="17"/>
      <c r="T155" s="17"/>
      <c r="U155" s="17"/>
    </row>
    <row r="156" spans="9:21" x14ac:dyDescent="0.2">
      <c r="I156" s="17"/>
      <c r="J156" s="17"/>
      <c r="L156" s="199"/>
      <c r="M156" s="190"/>
      <c r="N156" s="190"/>
      <c r="Q156" s="17"/>
      <c r="R156" s="17"/>
      <c r="S156" s="17"/>
      <c r="T156" s="17"/>
      <c r="U156" s="17"/>
    </row>
    <row r="157" spans="9:21" x14ac:dyDescent="0.2">
      <c r="I157" s="190"/>
      <c r="J157" s="190"/>
      <c r="L157" s="199"/>
      <c r="O157" s="190"/>
      <c r="P157" s="190"/>
      <c r="Q157" s="190"/>
      <c r="R157" s="190"/>
      <c r="S157" s="17"/>
      <c r="T157" s="17"/>
      <c r="U157" s="17"/>
    </row>
    <row r="158" spans="9:21" x14ac:dyDescent="0.2">
      <c r="I158" s="190"/>
      <c r="J158" s="190"/>
      <c r="L158" s="199"/>
      <c r="M158" s="17"/>
      <c r="O158" s="1"/>
      <c r="P158" s="190"/>
      <c r="Q158" s="190"/>
      <c r="R158" s="190"/>
      <c r="T158" s="17"/>
      <c r="U158" s="17"/>
    </row>
    <row r="159" spans="9:21" x14ac:dyDescent="0.2">
      <c r="I159" s="190"/>
      <c r="J159" s="190"/>
      <c r="L159" s="199"/>
      <c r="O159" s="190"/>
      <c r="P159" s="190"/>
      <c r="Q159" s="190"/>
      <c r="R159" s="190"/>
      <c r="S159" s="17"/>
      <c r="T159" s="17"/>
      <c r="U159" s="17"/>
    </row>
    <row r="160" spans="9:21" x14ac:dyDescent="0.2">
      <c r="I160" s="190"/>
      <c r="J160" s="190"/>
      <c r="L160" s="199"/>
    </row>
    <row r="161" spans="9:12" x14ac:dyDescent="0.2">
      <c r="I161" s="1"/>
      <c r="J161" s="1"/>
      <c r="L161" s="199"/>
    </row>
    <row r="162" spans="9:12" x14ac:dyDescent="0.2">
      <c r="I162" s="17"/>
      <c r="J162" s="17"/>
    </row>
    <row r="163" spans="9:12" x14ac:dyDescent="0.2">
      <c r="I163" s="1"/>
      <c r="J163" s="1"/>
    </row>
    <row r="164" spans="9:12" x14ac:dyDescent="0.2">
      <c r="I164" s="17"/>
      <c r="J164" s="17"/>
      <c r="L164" s="199"/>
    </row>
    <row r="170" spans="9:12" x14ac:dyDescent="0.2">
      <c r="L170" s="190"/>
    </row>
  </sheetData>
  <sortState xmlns:xlrd2="http://schemas.microsoft.com/office/spreadsheetml/2017/richdata2" ref="B3:I78">
    <sortCondition descending="1" ref="I3:I78"/>
  </sortState>
  <phoneticPr fontId="5" type="noConversion"/>
  <hyperlinks>
    <hyperlink ref="C69" r:id="rId1" display="BERNOS Blaise" xr:uid="{BA3BB3AE-9BCE-4C7E-A35F-6556B631DE82}"/>
    <hyperlink ref="C36" r:id="rId2" display="PAYEN Fabrice" xr:uid="{F713CCFE-8172-4F98-8400-44F80FC129D7}"/>
    <hyperlink ref="C14" r:id="rId3" display="OLIVIERI Bernard" xr:uid="{328D281E-58B6-418D-A21C-FACFEF961821}"/>
    <hyperlink ref="C22" r:id="rId4" display="HOUSEZ Patricia" xr:uid="{1F020934-8BBD-4E62-9582-1FC0491A6ED7}"/>
    <hyperlink ref="C42" r:id="rId5" display="CROYEAU Jean Marie" xr:uid="{4818734D-895D-4310-B7FE-6583474B793F}"/>
    <hyperlink ref="O1" r:id="rId6" xr:uid="{CCCF3EDB-9650-4736-8DED-4EEE9A6E9AB3}"/>
  </hyperlinks>
  <pageMargins left="0.7" right="0.7" top="0.75" bottom="0.75" header="0.3" footer="0.3"/>
  <ignoredErrors>
    <ignoredError sqref="B79:K124 L76:L133 L3:L75 J3:J75 J78 J76 J7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1"/>
  <sheetViews>
    <sheetView topLeftCell="C29" zoomScaleNormal="100" workbookViewId="0">
      <selection sqref="A1:XFD1048576"/>
    </sheetView>
  </sheetViews>
  <sheetFormatPr baseColWidth="10" defaultColWidth="11.5703125" defaultRowHeight="12.75" x14ac:dyDescent="0.2"/>
  <cols>
    <col min="1" max="1" width="5.7109375" customWidth="1"/>
    <col min="2" max="2" width="1.7109375" customWidth="1"/>
    <col min="3" max="3" width="22.7109375" customWidth="1"/>
    <col min="4" max="4" width="1.7109375" customWidth="1"/>
    <col min="5" max="5" width="22.7109375" customWidth="1"/>
    <col min="6" max="6" width="1.7109375" customWidth="1"/>
    <col min="7" max="7" width="24.140625" customWidth="1"/>
    <col min="8" max="8" width="1.7109375" customWidth="1"/>
    <col min="9" max="9" width="22.7109375" customWidth="1"/>
    <col min="10" max="10" width="1.7109375" customWidth="1"/>
    <col min="11" max="11" width="25.140625" customWidth="1"/>
  </cols>
  <sheetData>
    <row r="1" spans="1:11" ht="18" customHeight="1" x14ac:dyDescent="0.2">
      <c r="A1" s="29"/>
      <c r="E1" s="17"/>
      <c r="G1" s="17"/>
    </row>
    <row r="2" spans="1:11" ht="29.25" customHeight="1" x14ac:dyDescent="0.2">
      <c r="A2" s="297" t="s">
        <v>903</v>
      </c>
      <c r="B2" s="297"/>
      <c r="C2" s="297"/>
      <c r="D2" s="297"/>
      <c r="E2" s="297"/>
      <c r="F2" s="297"/>
      <c r="G2" s="297"/>
      <c r="H2" s="297"/>
      <c r="I2" s="297"/>
      <c r="J2" s="297"/>
      <c r="K2" s="297"/>
    </row>
    <row r="3" spans="1:11" x14ac:dyDescent="0.2">
      <c r="A3" s="21"/>
      <c r="E3" s="21"/>
    </row>
    <row r="4" spans="1:11" x14ac:dyDescent="0.2">
      <c r="A4" s="18" t="s">
        <v>24</v>
      </c>
      <c r="C4" s="18" t="s">
        <v>106</v>
      </c>
      <c r="E4" s="18" t="s">
        <v>151</v>
      </c>
      <c r="G4" s="18" t="s">
        <v>107</v>
      </c>
      <c r="I4" s="18" t="s">
        <v>31</v>
      </c>
      <c r="K4" s="18" t="s">
        <v>108</v>
      </c>
    </row>
    <row r="5" spans="1:11" ht="21" customHeight="1" x14ac:dyDescent="0.2">
      <c r="A5" s="30">
        <v>1</v>
      </c>
      <c r="B5" s="35"/>
      <c r="C5" s="34" t="s">
        <v>140</v>
      </c>
      <c r="D5" s="35"/>
      <c r="E5" s="34" t="s">
        <v>382</v>
      </c>
      <c r="F5" s="35"/>
      <c r="G5" s="34" t="s">
        <v>120</v>
      </c>
      <c r="H5" s="35"/>
      <c r="I5" s="34" t="s">
        <v>116</v>
      </c>
      <c r="J5" s="35"/>
      <c r="K5" s="34" t="s">
        <v>113</v>
      </c>
    </row>
    <row r="6" spans="1:11" ht="15.75" x14ac:dyDescent="0.2">
      <c r="A6" s="18">
        <v>2</v>
      </c>
      <c r="B6" s="35"/>
      <c r="C6" s="36" t="s">
        <v>191</v>
      </c>
      <c r="D6" s="35"/>
      <c r="E6" s="36" t="s">
        <v>130</v>
      </c>
      <c r="F6" s="35"/>
      <c r="G6" s="36" t="s">
        <v>154</v>
      </c>
      <c r="H6" s="35"/>
      <c r="I6" s="36" t="s">
        <v>183</v>
      </c>
      <c r="J6" s="35"/>
      <c r="K6" s="36" t="s">
        <v>48</v>
      </c>
    </row>
    <row r="7" spans="1:11" ht="15.75" x14ac:dyDescent="0.2">
      <c r="A7" s="18">
        <v>3</v>
      </c>
      <c r="B7" s="35"/>
      <c r="C7" s="36" t="s">
        <v>162</v>
      </c>
      <c r="D7" s="35"/>
      <c r="E7" s="36" t="s">
        <v>51</v>
      </c>
      <c r="F7" s="35"/>
      <c r="G7" s="36" t="s">
        <v>41</v>
      </c>
      <c r="H7" s="35"/>
      <c r="I7" s="36" t="s">
        <v>137</v>
      </c>
      <c r="J7" s="35"/>
      <c r="K7" s="36" t="s">
        <v>288</v>
      </c>
    </row>
    <row r="8" spans="1:11" x14ac:dyDescent="0.2">
      <c r="A8" s="18">
        <v>4</v>
      </c>
      <c r="B8" s="38"/>
      <c r="C8" s="37" t="s">
        <v>276</v>
      </c>
      <c r="D8" s="38"/>
      <c r="E8" s="37" t="s">
        <v>833</v>
      </c>
      <c r="F8" s="38"/>
      <c r="G8" s="37" t="s">
        <v>735</v>
      </c>
      <c r="H8" s="38"/>
      <c r="I8" s="37" t="s">
        <v>43</v>
      </c>
      <c r="J8" s="38"/>
      <c r="K8" s="37" t="s">
        <v>407</v>
      </c>
    </row>
    <row r="9" spans="1:11" x14ac:dyDescent="0.2">
      <c r="A9" s="18">
        <v>5</v>
      </c>
      <c r="B9" s="38"/>
      <c r="C9" s="37" t="s">
        <v>55</v>
      </c>
      <c r="D9" s="38"/>
      <c r="E9" s="37" t="s">
        <v>759</v>
      </c>
      <c r="F9" s="38"/>
      <c r="G9" s="37" t="s">
        <v>402</v>
      </c>
      <c r="H9" s="38"/>
      <c r="I9" s="37" t="s">
        <v>443</v>
      </c>
      <c r="J9" s="38"/>
      <c r="K9" s="37" t="s">
        <v>56</v>
      </c>
    </row>
    <row r="10" spans="1:11" x14ac:dyDescent="0.2">
      <c r="A10" s="18">
        <v>6</v>
      </c>
      <c r="B10" s="38"/>
      <c r="C10" s="37" t="s">
        <v>850</v>
      </c>
      <c r="D10" s="38"/>
      <c r="E10" s="37" t="s">
        <v>167</v>
      </c>
      <c r="F10" s="38"/>
      <c r="G10" s="37" t="s">
        <v>732</v>
      </c>
      <c r="H10" s="38"/>
      <c r="I10" s="37" t="s">
        <v>289</v>
      </c>
      <c r="J10" s="38"/>
      <c r="K10" s="37" t="s">
        <v>96</v>
      </c>
    </row>
    <row r="11" spans="1:11" x14ac:dyDescent="0.2">
      <c r="A11" s="18">
        <v>7</v>
      </c>
      <c r="B11" s="38"/>
      <c r="C11" s="37" t="s">
        <v>81</v>
      </c>
      <c r="D11" s="38"/>
      <c r="E11" s="37" t="s">
        <v>837</v>
      </c>
      <c r="F11" s="38"/>
      <c r="G11" s="37" t="s">
        <v>52</v>
      </c>
      <c r="H11" s="38"/>
      <c r="I11" s="37" t="s">
        <v>834</v>
      </c>
      <c r="J11" s="38"/>
      <c r="K11" s="37" t="s">
        <v>841</v>
      </c>
    </row>
    <row r="12" spans="1:11" x14ac:dyDescent="0.2">
      <c r="A12" s="18">
        <v>8</v>
      </c>
      <c r="B12" s="38"/>
      <c r="C12" s="37" t="s">
        <v>823</v>
      </c>
      <c r="D12" s="38"/>
      <c r="E12" s="37" t="s">
        <v>813</v>
      </c>
      <c r="F12" s="38"/>
      <c r="G12" s="37" t="s">
        <v>835</v>
      </c>
      <c r="H12" s="38"/>
      <c r="I12" s="37" t="s">
        <v>180</v>
      </c>
      <c r="J12" s="38"/>
      <c r="K12" s="37" t="s">
        <v>98</v>
      </c>
    </row>
    <row r="13" spans="1:11" x14ac:dyDescent="0.2">
      <c r="A13" s="18">
        <v>9</v>
      </c>
      <c r="B13" s="38"/>
      <c r="C13" s="37" t="s">
        <v>163</v>
      </c>
      <c r="D13" s="38"/>
      <c r="E13" s="37" t="s">
        <v>164</v>
      </c>
      <c r="F13" s="38"/>
      <c r="G13" s="37" t="s">
        <v>223</v>
      </c>
      <c r="H13" s="38"/>
      <c r="I13" s="37" t="s">
        <v>177</v>
      </c>
      <c r="J13" s="38"/>
      <c r="K13" s="37" t="s">
        <v>845</v>
      </c>
    </row>
    <row r="14" spans="1:11" x14ac:dyDescent="0.2">
      <c r="A14" s="18">
        <v>10</v>
      </c>
      <c r="B14" s="38"/>
      <c r="C14" s="37" t="s">
        <v>864</v>
      </c>
      <c r="D14" s="38"/>
      <c r="E14" s="37" t="s">
        <v>842</v>
      </c>
      <c r="F14" s="38"/>
      <c r="G14" s="37" t="s">
        <v>126</v>
      </c>
      <c r="H14" s="38"/>
      <c r="I14" s="37" t="s">
        <v>397</v>
      </c>
      <c r="J14" s="38"/>
      <c r="K14" s="37" t="s">
        <v>480</v>
      </c>
    </row>
    <row r="15" spans="1:11" x14ac:dyDescent="0.2">
      <c r="A15" s="18">
        <v>11</v>
      </c>
      <c r="C15" s="19"/>
      <c r="E15" s="19" t="s">
        <v>281</v>
      </c>
      <c r="G15" s="19" t="s">
        <v>836</v>
      </c>
      <c r="I15" s="19" t="s">
        <v>838</v>
      </c>
      <c r="K15" s="19" t="s">
        <v>488</v>
      </c>
    </row>
    <row r="16" spans="1:11" x14ac:dyDescent="0.2">
      <c r="A16" s="18">
        <v>12</v>
      </c>
      <c r="C16" s="19"/>
      <c r="E16" s="19" t="s">
        <v>844</v>
      </c>
      <c r="G16" s="19" t="s">
        <v>855</v>
      </c>
      <c r="I16" s="19" t="s">
        <v>170</v>
      </c>
      <c r="K16" s="19"/>
    </row>
    <row r="17" spans="1:11" x14ac:dyDescent="0.2">
      <c r="A17" s="18">
        <v>13</v>
      </c>
      <c r="C17" s="19"/>
      <c r="E17" s="19" t="s">
        <v>848</v>
      </c>
      <c r="G17" s="19" t="s">
        <v>839</v>
      </c>
      <c r="I17" s="19" t="s">
        <v>373</v>
      </c>
      <c r="K17" s="19"/>
    </row>
    <row r="18" spans="1:11" x14ac:dyDescent="0.2">
      <c r="A18" s="18">
        <v>14</v>
      </c>
      <c r="C18" s="19"/>
      <c r="E18" s="19" t="s">
        <v>807</v>
      </c>
      <c r="G18" s="19" t="s">
        <v>103</v>
      </c>
      <c r="I18" s="19" t="s">
        <v>185</v>
      </c>
      <c r="K18" s="19"/>
    </row>
    <row r="19" spans="1:11" x14ac:dyDescent="0.2">
      <c r="A19" s="18">
        <v>15</v>
      </c>
      <c r="C19" s="19"/>
      <c r="E19" s="19" t="s">
        <v>42</v>
      </c>
      <c r="G19" s="19" t="s">
        <v>159</v>
      </c>
      <c r="I19" s="19" t="s">
        <v>859</v>
      </c>
      <c r="K19" s="19"/>
    </row>
    <row r="20" spans="1:11" x14ac:dyDescent="0.2">
      <c r="A20" s="18">
        <v>16</v>
      </c>
      <c r="C20" s="19"/>
      <c r="E20" s="19" t="s">
        <v>852</v>
      </c>
      <c r="G20" s="19" t="s">
        <v>156</v>
      </c>
      <c r="I20" s="19" t="s">
        <v>840</v>
      </c>
      <c r="K20" s="19"/>
    </row>
    <row r="21" spans="1:11" x14ac:dyDescent="0.2">
      <c r="A21" s="18">
        <v>17</v>
      </c>
      <c r="C21" s="19"/>
      <c r="E21" s="19" t="s">
        <v>854</v>
      </c>
      <c r="G21" s="19" t="s">
        <v>846</v>
      </c>
      <c r="I21" s="19" t="s">
        <v>467</v>
      </c>
      <c r="K21" s="19"/>
    </row>
    <row r="22" spans="1:11" x14ac:dyDescent="0.2">
      <c r="A22" s="18">
        <v>18</v>
      </c>
      <c r="C22" s="19"/>
      <c r="E22" s="19" t="s">
        <v>858</v>
      </c>
      <c r="G22" s="19" t="s">
        <v>849</v>
      </c>
      <c r="I22" s="19" t="s">
        <v>291</v>
      </c>
      <c r="K22" s="19"/>
    </row>
    <row r="23" spans="1:11" x14ac:dyDescent="0.2">
      <c r="A23" s="18">
        <v>19</v>
      </c>
      <c r="C23" s="19"/>
      <c r="E23" s="19" t="s">
        <v>862</v>
      </c>
      <c r="G23" s="19" t="s">
        <v>797</v>
      </c>
      <c r="I23" s="19" t="s">
        <v>134</v>
      </c>
      <c r="K23" s="19"/>
    </row>
    <row r="24" spans="1:11" x14ac:dyDescent="0.2">
      <c r="A24" s="18">
        <v>20</v>
      </c>
      <c r="C24" s="19"/>
      <c r="E24" s="19" t="s">
        <v>165</v>
      </c>
      <c r="G24" s="19" t="s">
        <v>937</v>
      </c>
      <c r="I24" s="19" t="s">
        <v>843</v>
      </c>
      <c r="K24" s="19"/>
    </row>
    <row r="25" spans="1:11" x14ac:dyDescent="0.2">
      <c r="A25" s="18">
        <v>21</v>
      </c>
      <c r="C25" s="19"/>
      <c r="E25" s="19"/>
      <c r="G25" s="19" t="s">
        <v>84</v>
      </c>
      <c r="I25" s="19" t="s">
        <v>921</v>
      </c>
      <c r="K25" s="19"/>
    </row>
    <row r="26" spans="1:11" x14ac:dyDescent="0.2">
      <c r="A26" s="18">
        <v>22</v>
      </c>
      <c r="C26" s="19"/>
      <c r="E26" s="19"/>
      <c r="G26" s="19" t="s">
        <v>856</v>
      </c>
      <c r="I26" s="19" t="s">
        <v>375</v>
      </c>
      <c r="K26" s="19"/>
    </row>
    <row r="27" spans="1:11" x14ac:dyDescent="0.2">
      <c r="A27" s="18">
        <v>23</v>
      </c>
      <c r="C27" s="19"/>
      <c r="E27" s="19"/>
      <c r="G27" s="19" t="s">
        <v>939</v>
      </c>
      <c r="I27" s="19" t="s">
        <v>172</v>
      </c>
      <c r="K27" s="19"/>
    </row>
    <row r="28" spans="1:11" x14ac:dyDescent="0.2">
      <c r="A28" s="18">
        <v>24</v>
      </c>
      <c r="C28" s="19"/>
      <c r="E28" s="19"/>
      <c r="G28" s="19" t="s">
        <v>122</v>
      </c>
      <c r="I28" s="19" t="s">
        <v>290</v>
      </c>
      <c r="K28" s="19"/>
    </row>
    <row r="29" spans="1:11" x14ac:dyDescent="0.2">
      <c r="A29" s="18">
        <v>25</v>
      </c>
      <c r="C29" s="19"/>
      <c r="E29" s="19"/>
      <c r="G29" s="19" t="s">
        <v>341</v>
      </c>
      <c r="I29" s="19" t="s">
        <v>847</v>
      </c>
      <c r="K29" s="19"/>
    </row>
    <row r="30" spans="1:11" x14ac:dyDescent="0.2">
      <c r="A30" s="18">
        <v>26</v>
      </c>
      <c r="C30" s="19"/>
      <c r="E30" s="19"/>
      <c r="G30" s="19" t="s">
        <v>860</v>
      </c>
      <c r="I30" s="19" t="s">
        <v>776</v>
      </c>
      <c r="K30" s="19"/>
    </row>
    <row r="31" spans="1:11" x14ac:dyDescent="0.2">
      <c r="A31" s="18">
        <v>27</v>
      </c>
      <c r="C31" s="19"/>
      <c r="E31" s="19"/>
      <c r="G31" s="19" t="s">
        <v>198</v>
      </c>
      <c r="I31" s="19" t="s">
        <v>744</v>
      </c>
      <c r="K31" s="19"/>
    </row>
    <row r="32" spans="1:11" x14ac:dyDescent="0.2">
      <c r="A32" s="18">
        <v>28</v>
      </c>
      <c r="C32" s="19"/>
      <c r="E32" s="19"/>
      <c r="G32" s="19" t="s">
        <v>342</v>
      </c>
      <c r="I32" s="19" t="s">
        <v>851</v>
      </c>
      <c r="K32" s="19"/>
    </row>
    <row r="33" spans="1:11" x14ac:dyDescent="0.2">
      <c r="A33" s="18">
        <v>29</v>
      </c>
      <c r="C33" s="19"/>
      <c r="E33" s="19"/>
      <c r="G33" s="19" t="s">
        <v>866</v>
      </c>
      <c r="I33" s="19" t="s">
        <v>175</v>
      </c>
      <c r="K33" s="19"/>
    </row>
    <row r="34" spans="1:11" x14ac:dyDescent="0.2">
      <c r="A34" s="18">
        <v>30</v>
      </c>
      <c r="C34" s="19"/>
      <c r="E34" s="19"/>
      <c r="G34" s="19" t="s">
        <v>271</v>
      </c>
      <c r="I34" s="19" t="s">
        <v>909</v>
      </c>
      <c r="K34" s="19"/>
    </row>
    <row r="35" spans="1:11" x14ac:dyDescent="0.2">
      <c r="A35" s="18">
        <v>31</v>
      </c>
      <c r="C35" s="19"/>
      <c r="E35" s="19"/>
      <c r="G35" s="19" t="s">
        <v>863</v>
      </c>
      <c r="I35" s="19" t="s">
        <v>904</v>
      </c>
      <c r="K35" s="19"/>
    </row>
    <row r="36" spans="1:11" x14ac:dyDescent="0.2">
      <c r="A36" s="18">
        <v>32</v>
      </c>
      <c r="C36" s="19"/>
      <c r="E36" s="19"/>
      <c r="G36" s="19"/>
      <c r="I36" s="19" t="s">
        <v>853</v>
      </c>
      <c r="K36" s="19"/>
    </row>
    <row r="37" spans="1:11" x14ac:dyDescent="0.2">
      <c r="A37" s="18">
        <v>33</v>
      </c>
      <c r="C37" s="19"/>
      <c r="E37" s="19"/>
      <c r="G37" s="19"/>
      <c r="I37" s="19" t="s">
        <v>491</v>
      </c>
      <c r="K37" s="19"/>
    </row>
    <row r="38" spans="1:11" x14ac:dyDescent="0.2">
      <c r="A38" s="18">
        <v>34</v>
      </c>
      <c r="C38" s="19"/>
      <c r="E38" s="19"/>
      <c r="G38" s="19"/>
      <c r="I38" s="19" t="s">
        <v>357</v>
      </c>
      <c r="K38" s="19"/>
    </row>
    <row r="39" spans="1:11" x14ac:dyDescent="0.2">
      <c r="A39" s="18">
        <v>35</v>
      </c>
      <c r="C39" s="19"/>
      <c r="E39" s="19"/>
      <c r="G39" s="19"/>
      <c r="I39" s="19" t="s">
        <v>857</v>
      </c>
      <c r="K39" s="19"/>
    </row>
    <row r="40" spans="1:11" x14ac:dyDescent="0.2">
      <c r="A40" s="18">
        <v>36</v>
      </c>
      <c r="C40" s="19"/>
      <c r="E40" s="19"/>
      <c r="G40" s="19"/>
      <c r="I40" s="19" t="s">
        <v>195</v>
      </c>
      <c r="K40" s="19"/>
    </row>
    <row r="41" spans="1:11" x14ac:dyDescent="0.2">
      <c r="A41" s="18">
        <v>37</v>
      </c>
      <c r="C41" s="19"/>
      <c r="E41" s="19"/>
      <c r="G41" s="19"/>
      <c r="I41" s="19" t="s">
        <v>861</v>
      </c>
      <c r="K41" s="19"/>
    </row>
    <row r="42" spans="1:11" x14ac:dyDescent="0.2">
      <c r="A42" s="18">
        <v>38</v>
      </c>
      <c r="C42" s="19"/>
      <c r="E42" s="19"/>
      <c r="G42" s="19"/>
      <c r="I42" s="19" t="s">
        <v>369</v>
      </c>
      <c r="K42" s="19"/>
    </row>
    <row r="43" spans="1:11" x14ac:dyDescent="0.2">
      <c r="A43" s="18">
        <v>39</v>
      </c>
      <c r="C43" s="19"/>
      <c r="E43" s="19"/>
      <c r="G43" s="19"/>
      <c r="I43" s="19" t="s">
        <v>378</v>
      </c>
      <c r="K43" s="19"/>
    </row>
    <row r="44" spans="1:11" x14ac:dyDescent="0.2">
      <c r="A44" s="18">
        <v>40</v>
      </c>
      <c r="C44" s="19"/>
      <c r="E44" s="19"/>
      <c r="G44" s="19"/>
      <c r="I44" s="19" t="s">
        <v>930</v>
      </c>
      <c r="K44" s="19"/>
    </row>
    <row r="45" spans="1:11" x14ac:dyDescent="0.2">
      <c r="A45" s="18">
        <v>41</v>
      </c>
      <c r="C45" s="19"/>
      <c r="E45" s="19"/>
      <c r="G45" s="19"/>
      <c r="I45" s="19" t="s">
        <v>473</v>
      </c>
      <c r="K45" s="19"/>
    </row>
    <row r="46" spans="1:11" x14ac:dyDescent="0.2">
      <c r="A46" s="18">
        <v>42</v>
      </c>
      <c r="C46" s="19"/>
      <c r="E46" s="19"/>
      <c r="G46" s="19"/>
      <c r="I46" s="19" t="s">
        <v>918</v>
      </c>
      <c r="K46" s="19"/>
    </row>
    <row r="47" spans="1:11" x14ac:dyDescent="0.2">
      <c r="A47" s="18">
        <v>43</v>
      </c>
      <c r="C47" s="19"/>
      <c r="E47" s="19"/>
      <c r="G47" s="19"/>
      <c r="I47" s="19" t="s">
        <v>188</v>
      </c>
      <c r="K47" s="19"/>
    </row>
    <row r="48" spans="1:11" x14ac:dyDescent="0.2">
      <c r="A48" s="18">
        <v>44</v>
      </c>
      <c r="C48" s="19"/>
      <c r="E48" s="19"/>
      <c r="G48" s="19"/>
      <c r="I48" s="19" t="s">
        <v>865</v>
      </c>
      <c r="K48" s="19"/>
    </row>
    <row r="49" spans="1:11" x14ac:dyDescent="0.2">
      <c r="A49" s="18">
        <v>45</v>
      </c>
      <c r="C49" s="19"/>
      <c r="E49" s="19"/>
      <c r="G49" s="19"/>
      <c r="I49" s="19" t="s">
        <v>928</v>
      </c>
      <c r="K49" s="19"/>
    </row>
    <row r="50" spans="1:11" x14ac:dyDescent="0.2">
      <c r="A50" s="18">
        <v>46</v>
      </c>
      <c r="C50" s="19"/>
      <c r="E50" s="19"/>
      <c r="G50" s="19"/>
      <c r="I50" s="19" t="s">
        <v>925</v>
      </c>
      <c r="K50" s="19"/>
    </row>
    <row r="52" spans="1:11" x14ac:dyDescent="0.2">
      <c r="A52">
        <f>10+20+31+46+11</f>
        <v>118</v>
      </c>
      <c r="C52" s="120" t="s">
        <v>943</v>
      </c>
      <c r="E52" s="120" t="s">
        <v>944</v>
      </c>
      <c r="F52" s="122"/>
      <c r="G52" s="120" t="s">
        <v>945</v>
      </c>
      <c r="I52" s="120" t="s">
        <v>946</v>
      </c>
      <c r="K52" s="120" t="s">
        <v>906</v>
      </c>
    </row>
    <row r="53" spans="1:11" x14ac:dyDescent="0.2">
      <c r="C53" s="120"/>
      <c r="E53" s="120"/>
      <c r="F53" s="122"/>
      <c r="G53" s="120"/>
      <c r="I53" s="120"/>
      <c r="K53" s="120"/>
    </row>
    <row r="54" spans="1:11" x14ac:dyDescent="0.2">
      <c r="C54" s="245" t="s">
        <v>905</v>
      </c>
      <c r="D54" s="246"/>
      <c r="E54" s="246"/>
      <c r="F54" s="247"/>
      <c r="G54" s="247"/>
      <c r="I54" s="294" t="s">
        <v>948</v>
      </c>
      <c r="J54" s="295"/>
      <c r="K54" s="296"/>
    </row>
    <row r="55" spans="1:11" x14ac:dyDescent="0.2">
      <c r="I55" s="298" t="s">
        <v>947</v>
      </c>
      <c r="J55" s="299"/>
      <c r="K55" s="300"/>
    </row>
    <row r="58" spans="1:11" x14ac:dyDescent="0.2">
      <c r="A58" s="18" t="s">
        <v>24</v>
      </c>
      <c r="C58" s="18" t="s">
        <v>106</v>
      </c>
      <c r="E58" s="18" t="s">
        <v>151</v>
      </c>
      <c r="G58" s="18" t="s">
        <v>107</v>
      </c>
      <c r="I58" s="18" t="s">
        <v>31</v>
      </c>
      <c r="K58" s="18" t="s">
        <v>108</v>
      </c>
    </row>
    <row r="59" spans="1:11" ht="15.75" x14ac:dyDescent="0.2">
      <c r="A59" s="30">
        <v>1</v>
      </c>
      <c r="B59" s="35"/>
      <c r="C59" s="34" t="s">
        <v>140</v>
      </c>
      <c r="D59" s="35"/>
      <c r="E59" s="34" t="s">
        <v>382</v>
      </c>
      <c r="F59" s="35"/>
      <c r="G59" s="34" t="s">
        <v>120</v>
      </c>
      <c r="H59" s="35"/>
      <c r="I59" s="34" t="s">
        <v>116</v>
      </c>
      <c r="J59" s="35"/>
      <c r="K59" s="34" t="s">
        <v>113</v>
      </c>
    </row>
    <row r="60" spans="1:11" ht="15.75" x14ac:dyDescent="0.2">
      <c r="A60" s="18">
        <v>2</v>
      </c>
      <c r="B60" s="35"/>
      <c r="C60" s="36" t="s">
        <v>191</v>
      </c>
      <c r="D60" s="35"/>
      <c r="E60" s="36" t="s">
        <v>130</v>
      </c>
      <c r="F60" s="35"/>
      <c r="G60" s="36" t="s">
        <v>154</v>
      </c>
      <c r="H60" s="35"/>
      <c r="I60" s="36" t="s">
        <v>183</v>
      </c>
      <c r="J60" s="35"/>
      <c r="K60" s="36" t="s">
        <v>48</v>
      </c>
    </row>
    <row r="61" spans="1:11" ht="15.75" x14ac:dyDescent="0.2">
      <c r="A61" s="18">
        <v>3</v>
      </c>
      <c r="B61" s="35"/>
      <c r="C61" s="36" t="s">
        <v>162</v>
      </c>
      <c r="D61" s="35"/>
      <c r="E61" s="36" t="s">
        <v>51</v>
      </c>
      <c r="F61" s="35"/>
      <c r="G61" s="36" t="s">
        <v>41</v>
      </c>
      <c r="H61" s="35"/>
      <c r="I61" s="36" t="s">
        <v>137</v>
      </c>
      <c r="J61" s="35"/>
      <c r="K61" s="36" t="s">
        <v>288</v>
      </c>
    </row>
  </sheetData>
  <mergeCells count="3">
    <mergeCell ref="I54:K54"/>
    <mergeCell ref="A2:K2"/>
    <mergeCell ref="I55:K55"/>
  </mergeCells>
  <phoneticPr fontId="5" type="noConversion"/>
  <printOptions horizontalCentered="1"/>
  <pageMargins left="0.25" right="0.25" top="0.75" bottom="0.75" header="0.3" footer="0.3"/>
  <pageSetup paperSize="9" scale="91"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947B0-8CA7-44A6-8FE8-6B0E489908CD}">
  <dimension ref="A1:K78"/>
  <sheetViews>
    <sheetView zoomScale="92" workbookViewId="0">
      <selection activeCell="K26" sqref="K26"/>
    </sheetView>
  </sheetViews>
  <sheetFormatPr baseColWidth="10" defaultColWidth="11.5703125" defaultRowHeight="12.75" x14ac:dyDescent="0.2"/>
  <cols>
    <col min="1" max="1" width="5.7109375" customWidth="1"/>
    <col min="2" max="2" width="1.7109375" customWidth="1"/>
    <col min="3" max="3" width="22.7109375" customWidth="1"/>
    <col min="4" max="4" width="1.7109375" customWidth="1"/>
    <col min="5" max="5" width="22.7109375" customWidth="1"/>
    <col min="6" max="6" width="1.7109375" customWidth="1"/>
    <col min="7" max="7" width="24.140625" customWidth="1"/>
    <col min="8" max="8" width="1.7109375" customWidth="1"/>
    <col min="9" max="9" width="22.7109375" customWidth="1"/>
    <col min="10" max="10" width="1.7109375" customWidth="1"/>
    <col min="11" max="11" width="25.140625" customWidth="1"/>
  </cols>
  <sheetData>
    <row r="1" spans="1:11" ht="18" customHeight="1" x14ac:dyDescent="0.2">
      <c r="A1" s="29"/>
      <c r="E1" s="17"/>
      <c r="G1" s="17"/>
    </row>
    <row r="2" spans="1:11" ht="29.25" customHeight="1" x14ac:dyDescent="0.2">
      <c r="A2" s="297" t="s">
        <v>1398</v>
      </c>
      <c r="B2" s="297"/>
      <c r="C2" s="297"/>
      <c r="D2" s="297"/>
      <c r="E2" s="297"/>
      <c r="F2" s="297"/>
      <c r="G2" s="297"/>
      <c r="H2" s="297"/>
      <c r="I2" s="297"/>
      <c r="J2" s="297"/>
      <c r="K2" s="297"/>
    </row>
    <row r="3" spans="1:11" x14ac:dyDescent="0.2">
      <c r="A3" s="21"/>
      <c r="E3" s="21"/>
    </row>
    <row r="4" spans="1:11" x14ac:dyDescent="0.2">
      <c r="A4" s="18" t="s">
        <v>24</v>
      </c>
      <c r="C4" s="18" t="s">
        <v>106</v>
      </c>
      <c r="E4" s="18" t="s">
        <v>151</v>
      </c>
      <c r="G4" s="18" t="s">
        <v>107</v>
      </c>
      <c r="I4" s="18" t="s">
        <v>31</v>
      </c>
      <c r="K4" s="18" t="s">
        <v>108</v>
      </c>
    </row>
    <row r="5" spans="1:11" ht="21" customHeight="1" x14ac:dyDescent="0.2">
      <c r="A5" s="30">
        <v>1</v>
      </c>
      <c r="B5" s="35"/>
      <c r="C5" s="34" t="s">
        <v>140</v>
      </c>
      <c r="D5" s="35"/>
      <c r="E5" s="34" t="s">
        <v>833</v>
      </c>
      <c r="F5" s="35"/>
      <c r="G5" s="34" t="s">
        <v>120</v>
      </c>
      <c r="H5" s="35"/>
      <c r="I5" s="34" t="s">
        <v>116</v>
      </c>
      <c r="J5" s="35"/>
      <c r="K5" s="34" t="s">
        <v>113</v>
      </c>
    </row>
    <row r="6" spans="1:11" ht="15.75" x14ac:dyDescent="0.2">
      <c r="A6" s="18">
        <v>2</v>
      </c>
      <c r="B6" s="35"/>
      <c r="C6" s="36" t="s">
        <v>162</v>
      </c>
      <c r="D6" s="35"/>
      <c r="E6" s="36" t="s">
        <v>759</v>
      </c>
      <c r="F6" s="35"/>
      <c r="G6" s="36" t="s">
        <v>839</v>
      </c>
      <c r="H6" s="35"/>
      <c r="I6" s="36" t="s">
        <v>289</v>
      </c>
      <c r="J6" s="35"/>
      <c r="K6" s="36" t="s">
        <v>48</v>
      </c>
    </row>
    <row r="7" spans="1:11" ht="15.75" x14ac:dyDescent="0.2">
      <c r="A7" s="18">
        <v>3</v>
      </c>
      <c r="B7" s="35"/>
      <c r="C7" s="36" t="s">
        <v>55</v>
      </c>
      <c r="D7" s="35"/>
      <c r="E7" s="36" t="s">
        <v>382</v>
      </c>
      <c r="F7" s="35"/>
      <c r="G7" s="36" t="s">
        <v>41</v>
      </c>
      <c r="H7" s="35"/>
      <c r="I7" s="36" t="s">
        <v>43</v>
      </c>
      <c r="J7" s="35"/>
      <c r="K7" s="36" t="s">
        <v>251</v>
      </c>
    </row>
    <row r="8" spans="1:11" x14ac:dyDescent="0.2">
      <c r="A8" s="18">
        <v>4</v>
      </c>
      <c r="B8" s="38"/>
      <c r="C8" s="37" t="s">
        <v>191</v>
      </c>
      <c r="D8" s="38"/>
      <c r="E8" s="37" t="s">
        <v>51</v>
      </c>
      <c r="F8" s="38"/>
      <c r="G8" s="37" t="s">
        <v>735</v>
      </c>
      <c r="H8" s="38"/>
      <c r="I8" s="37" t="s">
        <v>137</v>
      </c>
      <c r="J8" s="38"/>
      <c r="K8" s="376" t="s">
        <v>288</v>
      </c>
    </row>
    <row r="9" spans="1:11" x14ac:dyDescent="0.2">
      <c r="A9" s="18">
        <v>5</v>
      </c>
      <c r="B9" s="38"/>
      <c r="C9" s="37" t="s">
        <v>823</v>
      </c>
      <c r="D9" s="38"/>
      <c r="E9" s="37" t="s">
        <v>1052</v>
      </c>
      <c r="F9" s="38"/>
      <c r="G9" s="37" t="s">
        <v>855</v>
      </c>
      <c r="H9" s="38"/>
      <c r="I9" s="376" t="s">
        <v>838</v>
      </c>
      <c r="J9" s="38"/>
      <c r="K9" s="37" t="s">
        <v>841</v>
      </c>
    </row>
    <row r="10" spans="1:11" x14ac:dyDescent="0.2">
      <c r="A10" s="18">
        <v>6</v>
      </c>
      <c r="B10" s="38"/>
      <c r="C10" s="37" t="s">
        <v>276</v>
      </c>
      <c r="D10" s="38"/>
      <c r="E10" s="37" t="s">
        <v>238</v>
      </c>
      <c r="F10" s="38"/>
      <c r="G10" s="37" t="s">
        <v>732</v>
      </c>
      <c r="H10" s="38"/>
      <c r="I10" s="37" t="s">
        <v>443</v>
      </c>
      <c r="J10" s="38"/>
      <c r="K10" s="37" t="s">
        <v>407</v>
      </c>
    </row>
    <row r="11" spans="1:11" x14ac:dyDescent="0.2">
      <c r="A11" s="18">
        <v>7</v>
      </c>
      <c r="B11" s="38"/>
      <c r="C11" s="37" t="s">
        <v>864</v>
      </c>
      <c r="D11" s="38"/>
      <c r="E11" s="37" t="s">
        <v>852</v>
      </c>
      <c r="F11" s="38"/>
      <c r="G11" s="37" t="s">
        <v>52</v>
      </c>
      <c r="H11" s="38"/>
      <c r="I11" s="376" t="s">
        <v>183</v>
      </c>
      <c r="J11" s="38"/>
      <c r="K11" s="376" t="s">
        <v>480</v>
      </c>
    </row>
    <row r="12" spans="1:11" x14ac:dyDescent="0.2">
      <c r="A12" s="18">
        <v>8</v>
      </c>
      <c r="B12" s="38"/>
      <c r="C12" s="376" t="s">
        <v>949</v>
      </c>
      <c r="D12" s="38"/>
      <c r="E12" s="37" t="s">
        <v>837</v>
      </c>
      <c r="F12" s="38"/>
      <c r="G12" s="37" t="s">
        <v>154</v>
      </c>
      <c r="H12" s="38"/>
      <c r="I12" s="376" t="s">
        <v>180</v>
      </c>
      <c r="J12" s="38"/>
      <c r="K12" s="376" t="s">
        <v>56</v>
      </c>
    </row>
    <row r="13" spans="1:11" x14ac:dyDescent="0.2">
      <c r="A13" s="18">
        <v>9</v>
      </c>
      <c r="B13" s="38"/>
      <c r="C13" s="37" t="s">
        <v>163</v>
      </c>
      <c r="D13" s="38"/>
      <c r="E13" s="37" t="s">
        <v>848</v>
      </c>
      <c r="F13" s="38"/>
      <c r="G13" s="37" t="s">
        <v>1396</v>
      </c>
      <c r="H13" s="38"/>
      <c r="I13" s="37" t="s">
        <v>776</v>
      </c>
      <c r="J13" s="38"/>
      <c r="K13" s="37" t="s">
        <v>98</v>
      </c>
    </row>
    <row r="14" spans="1:11" x14ac:dyDescent="0.2">
      <c r="A14" s="18">
        <v>10</v>
      </c>
      <c r="B14" s="38"/>
      <c r="C14" s="376" t="s">
        <v>241</v>
      </c>
      <c r="D14" s="38"/>
      <c r="E14" s="376" t="s">
        <v>130</v>
      </c>
      <c r="F14" s="38"/>
      <c r="G14" s="376" t="s">
        <v>402</v>
      </c>
      <c r="H14" s="38"/>
      <c r="I14" s="37" t="s">
        <v>843</v>
      </c>
      <c r="J14" s="38"/>
      <c r="K14" s="376" t="s">
        <v>845</v>
      </c>
    </row>
    <row r="15" spans="1:11" x14ac:dyDescent="0.2">
      <c r="A15" s="18">
        <v>11</v>
      </c>
      <c r="C15" s="19" t="s">
        <v>850</v>
      </c>
      <c r="E15" s="19" t="s">
        <v>844</v>
      </c>
      <c r="G15" s="377" t="s">
        <v>835</v>
      </c>
      <c r="I15" s="377" t="s">
        <v>291</v>
      </c>
      <c r="K15" s="19" t="s">
        <v>488</v>
      </c>
    </row>
    <row r="16" spans="1:11" x14ac:dyDescent="0.2">
      <c r="A16" s="18">
        <v>12</v>
      </c>
      <c r="C16" s="377" t="s">
        <v>278</v>
      </c>
      <c r="E16" s="19" t="s">
        <v>951</v>
      </c>
      <c r="G16" s="377" t="s">
        <v>1329</v>
      </c>
      <c r="I16" s="377" t="s">
        <v>840</v>
      </c>
      <c r="K16" s="377" t="s">
        <v>1377</v>
      </c>
    </row>
    <row r="17" spans="1:11" x14ac:dyDescent="0.2">
      <c r="A17" s="18">
        <v>13</v>
      </c>
      <c r="C17" s="377" t="s">
        <v>1021</v>
      </c>
      <c r="E17" s="377" t="s">
        <v>164</v>
      </c>
      <c r="G17" s="19" t="s">
        <v>126</v>
      </c>
      <c r="I17" s="377" t="s">
        <v>373</v>
      </c>
      <c r="K17" s="377" t="s">
        <v>1380</v>
      </c>
    </row>
    <row r="18" spans="1:11" x14ac:dyDescent="0.2">
      <c r="A18" s="18">
        <v>14</v>
      </c>
      <c r="C18" s="377" t="s">
        <v>1004</v>
      </c>
      <c r="E18" s="377" t="s">
        <v>167</v>
      </c>
      <c r="G18" s="377" t="s">
        <v>866</v>
      </c>
      <c r="I18" s="19" t="s">
        <v>859</v>
      </c>
      <c r="K18" s="377" t="s">
        <v>1198</v>
      </c>
    </row>
    <row r="19" spans="1:11" x14ac:dyDescent="0.2">
      <c r="A19" s="18">
        <v>15</v>
      </c>
      <c r="C19" s="377" t="s">
        <v>337</v>
      </c>
      <c r="E19" s="377" t="s">
        <v>813</v>
      </c>
      <c r="G19" s="19" t="s">
        <v>860</v>
      </c>
      <c r="I19" s="19" t="s">
        <v>857</v>
      </c>
      <c r="K19" s="19"/>
    </row>
    <row r="20" spans="1:11" x14ac:dyDescent="0.2">
      <c r="A20" s="18">
        <v>16</v>
      </c>
      <c r="C20" s="377" t="s">
        <v>279</v>
      </c>
      <c r="E20" s="19" t="s">
        <v>282</v>
      </c>
      <c r="G20" s="377" t="s">
        <v>223</v>
      </c>
      <c r="I20" s="377" t="s">
        <v>834</v>
      </c>
      <c r="K20" s="19"/>
    </row>
    <row r="21" spans="1:11" x14ac:dyDescent="0.2">
      <c r="A21" s="18">
        <v>17</v>
      </c>
      <c r="C21" s="377" t="s">
        <v>1024</v>
      </c>
      <c r="E21" s="377" t="s">
        <v>854</v>
      </c>
      <c r="G21" s="377" t="s">
        <v>836</v>
      </c>
      <c r="I21" s="19" t="s">
        <v>195</v>
      </c>
      <c r="K21" s="19"/>
    </row>
    <row r="22" spans="1:11" x14ac:dyDescent="0.2">
      <c r="A22" s="18">
        <v>18</v>
      </c>
      <c r="C22" s="377" t="s">
        <v>336</v>
      </c>
      <c r="E22" s="377" t="s">
        <v>263</v>
      </c>
      <c r="G22" s="19" t="s">
        <v>84</v>
      </c>
      <c r="I22" s="377" t="s">
        <v>290</v>
      </c>
      <c r="K22" s="19"/>
    </row>
    <row r="23" spans="1:11" x14ac:dyDescent="0.2">
      <c r="A23" s="18">
        <v>19</v>
      </c>
      <c r="C23" s="377" t="s">
        <v>1282</v>
      </c>
      <c r="E23" s="377" t="s">
        <v>1148</v>
      </c>
      <c r="G23" s="377" t="s">
        <v>269</v>
      </c>
      <c r="I23" s="377" t="s">
        <v>375</v>
      </c>
      <c r="K23" s="19"/>
    </row>
    <row r="24" spans="1:11" x14ac:dyDescent="0.2">
      <c r="A24" s="18">
        <v>20</v>
      </c>
      <c r="C24" s="377" t="s">
        <v>1312</v>
      </c>
      <c r="E24" s="377" t="s">
        <v>842</v>
      </c>
      <c r="G24" s="19" t="s">
        <v>57</v>
      </c>
      <c r="I24" s="377" t="s">
        <v>953</v>
      </c>
      <c r="K24" s="19"/>
    </row>
    <row r="25" spans="1:11" x14ac:dyDescent="0.2">
      <c r="A25" s="18">
        <v>21</v>
      </c>
      <c r="C25" s="19"/>
      <c r="E25" s="377" t="s">
        <v>858</v>
      </c>
      <c r="G25" s="19" t="s">
        <v>103</v>
      </c>
      <c r="I25" s="377" t="s">
        <v>177</v>
      </c>
      <c r="K25" s="19"/>
    </row>
    <row r="26" spans="1:11" x14ac:dyDescent="0.2">
      <c r="A26" s="18">
        <v>22</v>
      </c>
      <c r="C26" s="19"/>
      <c r="E26" s="377" t="s">
        <v>281</v>
      </c>
      <c r="G26" s="19" t="s">
        <v>81</v>
      </c>
      <c r="I26" s="377" t="s">
        <v>956</v>
      </c>
      <c r="K26" s="19"/>
    </row>
    <row r="27" spans="1:11" x14ac:dyDescent="0.2">
      <c r="A27" s="18">
        <v>23</v>
      </c>
      <c r="C27" s="19"/>
      <c r="E27" s="377" t="s">
        <v>862</v>
      </c>
      <c r="G27" s="377" t="s">
        <v>849</v>
      </c>
      <c r="I27" s="377" t="s">
        <v>397</v>
      </c>
      <c r="K27" s="19"/>
    </row>
    <row r="28" spans="1:11" x14ac:dyDescent="0.2">
      <c r="A28" s="18">
        <v>24</v>
      </c>
      <c r="C28" s="19"/>
      <c r="E28" s="377" t="s">
        <v>807</v>
      </c>
      <c r="G28" s="377" t="s">
        <v>271</v>
      </c>
      <c r="I28" s="377" t="s">
        <v>170</v>
      </c>
      <c r="K28" s="19"/>
    </row>
    <row r="29" spans="1:11" x14ac:dyDescent="0.2">
      <c r="A29" s="18">
        <v>25</v>
      </c>
      <c r="C29" s="19"/>
      <c r="E29" s="377" t="s">
        <v>950</v>
      </c>
      <c r="G29" s="377" t="s">
        <v>846</v>
      </c>
      <c r="I29" s="377" t="s">
        <v>185</v>
      </c>
      <c r="K29" s="19"/>
    </row>
    <row r="30" spans="1:11" x14ac:dyDescent="0.2">
      <c r="A30" s="18">
        <v>26</v>
      </c>
      <c r="C30" s="19"/>
      <c r="E30" s="377" t="s">
        <v>42</v>
      </c>
      <c r="G30" s="377" t="s">
        <v>1179</v>
      </c>
      <c r="I30" s="377" t="s">
        <v>307</v>
      </c>
      <c r="K30" s="19"/>
    </row>
    <row r="31" spans="1:11" x14ac:dyDescent="0.2">
      <c r="A31" s="18">
        <v>27</v>
      </c>
      <c r="C31" s="19"/>
      <c r="E31" s="377" t="s">
        <v>1058</v>
      </c>
      <c r="G31" s="377" t="s">
        <v>264</v>
      </c>
      <c r="I31" s="377" t="s">
        <v>1032</v>
      </c>
      <c r="K31" s="19"/>
    </row>
    <row r="32" spans="1:11" x14ac:dyDescent="0.2">
      <c r="A32" s="18">
        <v>28</v>
      </c>
      <c r="C32" s="19"/>
      <c r="E32" s="377" t="s">
        <v>1065</v>
      </c>
      <c r="G32" s="377" t="s">
        <v>159</v>
      </c>
      <c r="I32" s="377" t="s">
        <v>467</v>
      </c>
      <c r="K32" s="19"/>
    </row>
    <row r="33" spans="1:11" x14ac:dyDescent="0.2">
      <c r="A33" s="18">
        <v>29</v>
      </c>
      <c r="C33" s="19"/>
      <c r="E33" s="377" t="s">
        <v>165</v>
      </c>
      <c r="G33" s="377" t="s">
        <v>1084</v>
      </c>
      <c r="I33" s="377" t="s">
        <v>134</v>
      </c>
      <c r="K33" s="19"/>
    </row>
    <row r="34" spans="1:11" x14ac:dyDescent="0.2">
      <c r="A34" s="18">
        <v>30</v>
      </c>
      <c r="C34" s="19"/>
      <c r="E34" s="19"/>
      <c r="G34" s="19" t="s">
        <v>122</v>
      </c>
      <c r="I34" s="377" t="s">
        <v>921</v>
      </c>
      <c r="K34" s="19"/>
    </row>
    <row r="35" spans="1:11" x14ac:dyDescent="0.2">
      <c r="A35" s="18">
        <v>31</v>
      </c>
      <c r="C35" s="19"/>
      <c r="E35" s="19"/>
      <c r="G35" s="19" t="s">
        <v>324</v>
      </c>
      <c r="I35" s="377" t="s">
        <v>172</v>
      </c>
      <c r="K35" s="19"/>
    </row>
    <row r="36" spans="1:11" x14ac:dyDescent="0.2">
      <c r="A36" s="18">
        <v>32</v>
      </c>
      <c r="C36" s="19"/>
      <c r="E36" s="19"/>
      <c r="G36" s="377" t="s">
        <v>797</v>
      </c>
      <c r="I36" s="377" t="s">
        <v>174</v>
      </c>
      <c r="K36" s="19"/>
    </row>
    <row r="37" spans="1:11" x14ac:dyDescent="0.2">
      <c r="A37" s="18">
        <v>33</v>
      </c>
      <c r="C37" s="19"/>
      <c r="E37" s="19"/>
      <c r="G37" s="377" t="s">
        <v>304</v>
      </c>
      <c r="I37" s="377" t="s">
        <v>847</v>
      </c>
      <c r="K37" s="19"/>
    </row>
    <row r="38" spans="1:11" x14ac:dyDescent="0.2">
      <c r="A38" s="18">
        <v>34</v>
      </c>
      <c r="C38" s="19"/>
      <c r="E38" s="19"/>
      <c r="G38" s="377" t="s">
        <v>417</v>
      </c>
      <c r="I38" s="377" t="s">
        <v>1123</v>
      </c>
      <c r="K38" s="19"/>
    </row>
    <row r="39" spans="1:11" x14ac:dyDescent="0.2">
      <c r="A39" s="18">
        <v>35</v>
      </c>
      <c r="C39" s="19"/>
      <c r="E39" s="19"/>
      <c r="G39" s="377" t="s">
        <v>156</v>
      </c>
      <c r="I39" s="377" t="s">
        <v>214</v>
      </c>
      <c r="K39" s="19"/>
    </row>
    <row r="40" spans="1:11" x14ac:dyDescent="0.2">
      <c r="A40" s="18">
        <v>36</v>
      </c>
      <c r="C40" s="19"/>
      <c r="E40" s="19"/>
      <c r="G40" s="377" t="s">
        <v>1170</v>
      </c>
      <c r="I40" s="377" t="s">
        <v>744</v>
      </c>
      <c r="K40" s="19"/>
    </row>
    <row r="41" spans="1:11" x14ac:dyDescent="0.2">
      <c r="A41" s="18">
        <v>37</v>
      </c>
      <c r="C41" s="19"/>
      <c r="E41" s="19"/>
      <c r="G41" s="377" t="s">
        <v>1341</v>
      </c>
      <c r="I41" s="377" t="s">
        <v>851</v>
      </c>
      <c r="K41" s="19"/>
    </row>
    <row r="42" spans="1:11" x14ac:dyDescent="0.2">
      <c r="A42" s="18">
        <v>38</v>
      </c>
      <c r="C42" s="19"/>
      <c r="E42" s="19"/>
      <c r="G42" s="377" t="s">
        <v>331</v>
      </c>
      <c r="I42" s="377" t="s">
        <v>338</v>
      </c>
      <c r="K42" s="19"/>
    </row>
    <row r="43" spans="1:11" x14ac:dyDescent="0.2">
      <c r="A43" s="18">
        <v>39</v>
      </c>
      <c r="C43" s="19"/>
      <c r="E43" s="19"/>
      <c r="G43" s="377" t="s">
        <v>322</v>
      </c>
      <c r="I43" s="377" t="s">
        <v>963</v>
      </c>
      <c r="K43" s="19"/>
    </row>
    <row r="44" spans="1:11" x14ac:dyDescent="0.2">
      <c r="A44" s="18">
        <v>40</v>
      </c>
      <c r="C44" s="19"/>
      <c r="E44" s="19"/>
      <c r="G44" s="377" t="s">
        <v>1372</v>
      </c>
      <c r="I44" s="377" t="s">
        <v>175</v>
      </c>
      <c r="K44" s="19"/>
    </row>
    <row r="45" spans="1:11" x14ac:dyDescent="0.2">
      <c r="A45" s="18">
        <v>41</v>
      </c>
      <c r="C45" s="19"/>
      <c r="E45" s="19"/>
      <c r="G45" s="377" t="s">
        <v>937</v>
      </c>
      <c r="I45" s="377" t="s">
        <v>909</v>
      </c>
      <c r="K45" s="19"/>
    </row>
    <row r="46" spans="1:11" x14ac:dyDescent="0.2">
      <c r="A46" s="18">
        <v>42</v>
      </c>
      <c r="C46" s="19"/>
      <c r="E46" s="19"/>
      <c r="G46" s="377" t="s">
        <v>327</v>
      </c>
      <c r="I46" s="377" t="s">
        <v>904</v>
      </c>
      <c r="K46" s="19"/>
    </row>
    <row r="47" spans="1:11" x14ac:dyDescent="0.2">
      <c r="A47" s="18">
        <v>43</v>
      </c>
      <c r="C47" s="19"/>
      <c r="E47" s="19"/>
      <c r="G47" s="377" t="s">
        <v>952</v>
      </c>
      <c r="I47" s="377" t="s">
        <v>853</v>
      </c>
      <c r="K47" s="19"/>
    </row>
    <row r="48" spans="1:11" x14ac:dyDescent="0.2">
      <c r="A48" s="18">
        <v>44</v>
      </c>
      <c r="C48" s="19"/>
      <c r="E48" s="19"/>
      <c r="G48" s="377" t="s">
        <v>983</v>
      </c>
      <c r="I48" s="377" t="s">
        <v>491</v>
      </c>
      <c r="K48" s="19"/>
    </row>
    <row r="49" spans="1:11" x14ac:dyDescent="0.2">
      <c r="A49" s="18">
        <v>45</v>
      </c>
      <c r="C49" s="19"/>
      <c r="E49" s="19"/>
      <c r="G49" s="377" t="s">
        <v>317</v>
      </c>
      <c r="I49" s="377" t="s">
        <v>357</v>
      </c>
      <c r="K49" s="19"/>
    </row>
    <row r="50" spans="1:11" x14ac:dyDescent="0.2">
      <c r="A50" s="18">
        <v>46</v>
      </c>
      <c r="C50" s="19"/>
      <c r="E50" s="19"/>
      <c r="G50" s="377" t="s">
        <v>856</v>
      </c>
      <c r="I50" s="377" t="s">
        <v>1037</v>
      </c>
      <c r="K50" s="19"/>
    </row>
    <row r="51" spans="1:11" x14ac:dyDescent="0.2">
      <c r="A51" s="18">
        <v>47</v>
      </c>
      <c r="C51" s="19"/>
      <c r="E51" s="19"/>
      <c r="G51" s="377" t="s">
        <v>939</v>
      </c>
      <c r="I51" s="377" t="s">
        <v>1317</v>
      </c>
      <c r="K51" s="19"/>
    </row>
    <row r="52" spans="1:11" x14ac:dyDescent="0.2">
      <c r="A52" s="18">
        <v>48</v>
      </c>
      <c r="C52" s="19"/>
      <c r="E52" s="19"/>
      <c r="G52" s="377" t="s">
        <v>315</v>
      </c>
      <c r="I52" s="377" t="s">
        <v>1042</v>
      </c>
      <c r="K52" s="19"/>
    </row>
    <row r="53" spans="1:11" x14ac:dyDescent="0.2">
      <c r="A53" s="18">
        <v>49</v>
      </c>
      <c r="C53" s="19"/>
      <c r="E53" s="19"/>
      <c r="G53" s="377" t="s">
        <v>1397</v>
      </c>
      <c r="I53" s="377" t="s">
        <v>1113</v>
      </c>
      <c r="K53" s="19"/>
    </row>
    <row r="54" spans="1:11" x14ac:dyDescent="0.2">
      <c r="A54" s="18">
        <v>50</v>
      </c>
      <c r="C54" s="19"/>
      <c r="E54" s="19"/>
      <c r="G54" s="377" t="s">
        <v>341</v>
      </c>
      <c r="I54" s="377" t="s">
        <v>968</v>
      </c>
      <c r="K54" s="19"/>
    </row>
    <row r="55" spans="1:11" x14ac:dyDescent="0.2">
      <c r="A55" s="18">
        <v>51</v>
      </c>
      <c r="C55" s="19"/>
      <c r="E55" s="19"/>
      <c r="G55" s="377" t="s">
        <v>432</v>
      </c>
      <c r="I55" s="377" t="s">
        <v>861</v>
      </c>
      <c r="K55" s="19"/>
    </row>
    <row r="56" spans="1:11" x14ac:dyDescent="0.2">
      <c r="A56" s="18">
        <v>52</v>
      </c>
      <c r="C56" s="19"/>
      <c r="E56" s="19"/>
      <c r="G56" s="377" t="s">
        <v>228</v>
      </c>
      <c r="I56" s="377" t="s">
        <v>369</v>
      </c>
      <c r="K56" s="19"/>
    </row>
    <row r="57" spans="1:11" x14ac:dyDescent="0.2">
      <c r="A57" s="18">
        <v>53</v>
      </c>
      <c r="C57" s="19"/>
      <c r="E57" s="19"/>
      <c r="G57" s="377" t="s">
        <v>198</v>
      </c>
      <c r="I57" s="377" t="s">
        <v>413</v>
      </c>
      <c r="K57" s="19"/>
    </row>
    <row r="58" spans="1:11" x14ac:dyDescent="0.2">
      <c r="A58" s="18">
        <v>54</v>
      </c>
      <c r="C58" s="19"/>
      <c r="E58" s="19"/>
      <c r="G58" s="377" t="s">
        <v>342</v>
      </c>
      <c r="I58" s="377" t="s">
        <v>1320</v>
      </c>
      <c r="K58" s="19"/>
    </row>
    <row r="59" spans="1:11" x14ac:dyDescent="0.2">
      <c r="A59" s="18">
        <v>55</v>
      </c>
      <c r="C59" s="19"/>
      <c r="E59" s="19"/>
      <c r="G59" s="377" t="s">
        <v>1095</v>
      </c>
      <c r="I59" s="377" t="s">
        <v>378</v>
      </c>
      <c r="K59" s="19"/>
    </row>
    <row r="60" spans="1:11" x14ac:dyDescent="0.2">
      <c r="A60" s="18">
        <v>56</v>
      </c>
      <c r="C60" s="19"/>
      <c r="E60" s="19"/>
      <c r="G60" s="377" t="s">
        <v>429</v>
      </c>
      <c r="I60" s="377" t="s">
        <v>930</v>
      </c>
      <c r="K60" s="19"/>
    </row>
    <row r="61" spans="1:11" x14ac:dyDescent="0.2">
      <c r="A61" s="18">
        <v>57</v>
      </c>
      <c r="C61" s="19"/>
      <c r="E61" s="19"/>
      <c r="G61" s="377" t="s">
        <v>1184</v>
      </c>
      <c r="I61" s="377" t="s">
        <v>1130</v>
      </c>
      <c r="K61" s="19"/>
    </row>
    <row r="62" spans="1:11" x14ac:dyDescent="0.2">
      <c r="A62" s="18">
        <v>58</v>
      </c>
      <c r="C62" s="19"/>
      <c r="E62" s="19"/>
      <c r="G62" s="377" t="s">
        <v>439</v>
      </c>
      <c r="I62" s="377" t="s">
        <v>473</v>
      </c>
      <c r="K62" s="19"/>
    </row>
    <row r="63" spans="1:11" x14ac:dyDescent="0.2">
      <c r="A63" s="18">
        <v>59</v>
      </c>
      <c r="C63" s="19"/>
      <c r="E63" s="19"/>
      <c r="G63" s="377" t="s">
        <v>863</v>
      </c>
      <c r="I63" s="377" t="s">
        <v>188</v>
      </c>
      <c r="K63" s="19"/>
    </row>
    <row r="64" spans="1:11" x14ac:dyDescent="0.2">
      <c r="A64" s="18">
        <v>60</v>
      </c>
      <c r="C64" s="19"/>
      <c r="E64" s="19"/>
      <c r="G64" s="19"/>
      <c r="I64" s="377" t="s">
        <v>918</v>
      </c>
      <c r="K64" s="19"/>
    </row>
    <row r="65" spans="1:11" x14ac:dyDescent="0.2">
      <c r="A65" s="18">
        <v>61</v>
      </c>
      <c r="C65" s="19"/>
      <c r="E65" s="19"/>
      <c r="G65" s="19"/>
      <c r="I65" s="377" t="s">
        <v>865</v>
      </c>
      <c r="K65" s="19"/>
    </row>
    <row r="66" spans="1:11" x14ac:dyDescent="0.2">
      <c r="A66" s="18">
        <v>62</v>
      </c>
      <c r="C66" s="19"/>
      <c r="E66" s="19"/>
      <c r="G66" s="19"/>
      <c r="I66" s="377" t="s">
        <v>928</v>
      </c>
      <c r="K66" s="19"/>
    </row>
    <row r="67" spans="1:11" x14ac:dyDescent="0.2">
      <c r="A67" s="18">
        <v>63</v>
      </c>
      <c r="C67" s="19"/>
      <c r="E67" s="19"/>
      <c r="G67" s="19"/>
      <c r="I67" s="377" t="s">
        <v>925</v>
      </c>
      <c r="K67" s="19"/>
    </row>
    <row r="69" spans="1:11" x14ac:dyDescent="0.2">
      <c r="A69">
        <f>20+29+59+63+14</f>
        <v>185</v>
      </c>
      <c r="C69" s="120" t="s">
        <v>944</v>
      </c>
      <c r="E69" s="120" t="s">
        <v>1399</v>
      </c>
      <c r="F69" s="122"/>
      <c r="G69" s="120" t="s">
        <v>1400</v>
      </c>
      <c r="I69" s="120" t="s">
        <v>1401</v>
      </c>
      <c r="K69" s="120" t="s">
        <v>1402</v>
      </c>
    </row>
    <row r="70" spans="1:11" x14ac:dyDescent="0.2">
      <c r="A70">
        <f>9+12+17+10+7</f>
        <v>55</v>
      </c>
      <c r="C70" s="120" t="s">
        <v>1403</v>
      </c>
      <c r="E70" s="120" t="s">
        <v>1404</v>
      </c>
      <c r="F70" s="122"/>
      <c r="G70" s="120" t="s">
        <v>1405</v>
      </c>
      <c r="I70" s="120" t="s">
        <v>1406</v>
      </c>
      <c r="K70" s="120" t="s">
        <v>1407</v>
      </c>
    </row>
    <row r="71" spans="1:11" x14ac:dyDescent="0.2">
      <c r="C71" s="245" t="s">
        <v>905</v>
      </c>
      <c r="D71" s="246"/>
      <c r="E71" s="246"/>
      <c r="F71" s="247"/>
      <c r="G71" s="247"/>
      <c r="I71" s="294" t="s">
        <v>948</v>
      </c>
      <c r="J71" s="295"/>
      <c r="K71" s="296"/>
    </row>
    <row r="72" spans="1:11" x14ac:dyDescent="0.2">
      <c r="I72" s="298" t="s">
        <v>1408</v>
      </c>
      <c r="J72" s="299"/>
      <c r="K72" s="300"/>
    </row>
    <row r="75" spans="1:11" x14ac:dyDescent="0.2">
      <c r="A75" s="18" t="s">
        <v>24</v>
      </c>
      <c r="C75" s="18" t="s">
        <v>106</v>
      </c>
      <c r="E75" s="18" t="s">
        <v>151</v>
      </c>
      <c r="G75" s="18" t="s">
        <v>107</v>
      </c>
      <c r="I75" s="18" t="s">
        <v>31</v>
      </c>
      <c r="K75" s="18" t="s">
        <v>108</v>
      </c>
    </row>
    <row r="76" spans="1:11" ht="15.75" x14ac:dyDescent="0.2">
      <c r="A76" s="30">
        <v>1</v>
      </c>
      <c r="B76" s="35"/>
      <c r="C76" s="34" t="s">
        <v>140</v>
      </c>
      <c r="D76" s="35"/>
      <c r="E76" s="34" t="s">
        <v>833</v>
      </c>
      <c r="F76" s="35"/>
      <c r="G76" s="34" t="s">
        <v>120</v>
      </c>
      <c r="H76" s="35"/>
      <c r="I76" s="34" t="s">
        <v>116</v>
      </c>
      <c r="J76" s="35"/>
      <c r="K76" s="34" t="s">
        <v>113</v>
      </c>
    </row>
    <row r="77" spans="1:11" ht="15.75" x14ac:dyDescent="0.2">
      <c r="A77" s="18">
        <v>2</v>
      </c>
      <c r="B77" s="35"/>
      <c r="C77" s="36" t="s">
        <v>162</v>
      </c>
      <c r="D77" s="35"/>
      <c r="E77" s="36" t="s">
        <v>759</v>
      </c>
      <c r="F77" s="35"/>
      <c r="G77" s="36" t="s">
        <v>839</v>
      </c>
      <c r="H77" s="35"/>
      <c r="I77" s="36" t="s">
        <v>289</v>
      </c>
      <c r="J77" s="35"/>
      <c r="K77" s="36" t="s">
        <v>48</v>
      </c>
    </row>
    <row r="78" spans="1:11" ht="15.75" x14ac:dyDescent="0.2">
      <c r="A78" s="18">
        <v>3</v>
      </c>
      <c r="B78" s="35"/>
      <c r="C78" s="36" t="s">
        <v>55</v>
      </c>
      <c r="D78" s="35"/>
      <c r="E78" s="36" t="s">
        <v>382</v>
      </c>
      <c r="F78" s="35"/>
      <c r="G78" s="36" t="s">
        <v>41</v>
      </c>
      <c r="H78" s="35"/>
      <c r="I78" s="36" t="s">
        <v>43</v>
      </c>
      <c r="J78" s="35"/>
      <c r="K78" s="36" t="s">
        <v>251</v>
      </c>
    </row>
  </sheetData>
  <mergeCells count="3">
    <mergeCell ref="A2:K2"/>
    <mergeCell ref="I71:K71"/>
    <mergeCell ref="I72:K7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N193"/>
  <sheetViews>
    <sheetView tabSelected="1" topLeftCell="A4" zoomScale="106" zoomScaleNormal="85" workbookViewId="0">
      <pane xSplit="10" ySplit="3" topLeftCell="K47" activePane="bottomRight" state="frozen"/>
      <selection activeCell="A4" sqref="A4"/>
      <selection pane="topRight" activeCell="K4" sqref="K4"/>
      <selection pane="bottomLeft" activeCell="A7" sqref="A7"/>
      <selection pane="bottomRight" activeCell="A4" sqref="A4"/>
    </sheetView>
  </sheetViews>
  <sheetFormatPr baseColWidth="10" defaultColWidth="11.42578125" defaultRowHeight="12.75" outlineLevelCol="1" x14ac:dyDescent="0.2"/>
  <cols>
    <col min="1" max="1" width="5.140625" style="64" customWidth="1"/>
    <col min="2" max="2" width="4.7109375" style="64" customWidth="1"/>
    <col min="3" max="3" width="9.140625" style="64" customWidth="1"/>
    <col min="4" max="4" width="21" style="49" customWidth="1"/>
    <col min="5" max="5" width="25.42578125" style="49" customWidth="1"/>
    <col min="6" max="6" width="0.42578125" style="65" customWidth="1"/>
    <col min="7" max="7" width="4.140625" style="82" hidden="1" customWidth="1"/>
    <col min="8" max="8" width="5.140625" style="185" hidden="1" customWidth="1"/>
    <col min="9" max="9" width="5.85546875" style="185" bestFit="1" customWidth="1"/>
    <col min="10" max="10" width="5.140625" style="55" customWidth="1"/>
    <col min="11" max="11" width="6.42578125" style="65" customWidth="1"/>
    <col min="12" max="12" width="0.85546875" style="56" customWidth="1"/>
    <col min="13" max="13" width="4.85546875" style="50" customWidth="1"/>
    <col min="14" max="14" width="4.5703125" style="50" customWidth="1"/>
    <col min="15" max="15" width="4.140625" style="118" bestFit="1" customWidth="1"/>
    <col min="16" max="16" width="0.7109375" style="117" customWidth="1"/>
    <col min="17" max="17" width="4.85546875" style="50" customWidth="1"/>
    <col min="18" max="18" width="4.5703125" style="50" customWidth="1"/>
    <col min="19" max="19" width="4.140625" style="118" bestFit="1" customWidth="1"/>
    <col min="20" max="20" width="0.7109375" style="117" customWidth="1"/>
    <col min="21" max="21" width="4.85546875" style="50" customWidth="1"/>
    <col min="22" max="22" width="4.5703125" style="50" customWidth="1"/>
    <col min="23" max="23" width="4.140625" style="118" bestFit="1" customWidth="1"/>
    <col min="24" max="24" width="0.7109375" style="117" customWidth="1"/>
    <col min="25" max="25" width="4.85546875" style="50" customWidth="1"/>
    <col min="26" max="26" width="4.5703125" style="50" customWidth="1"/>
    <col min="27" max="27" width="4.140625" style="118" bestFit="1" customWidth="1"/>
    <col min="28" max="28" width="0.7109375" style="117" customWidth="1"/>
    <col min="29" max="29" width="4.85546875" style="50" customWidth="1"/>
    <col min="30" max="30" width="4.5703125" style="50" customWidth="1"/>
    <col min="31" max="31" width="4.42578125" style="118" customWidth="1"/>
    <col min="32" max="32" width="0.7109375" style="117" customWidth="1"/>
    <col min="33" max="33" width="4.85546875" style="50" customWidth="1"/>
    <col min="34" max="34" width="4.5703125" style="50" customWidth="1"/>
    <col min="35" max="35" width="4.7109375" style="118" bestFit="1" customWidth="1"/>
    <col min="36" max="36" width="0.7109375" style="117" customWidth="1"/>
    <col min="37" max="37" width="4.85546875" style="50" customWidth="1"/>
    <col min="38" max="38" width="4.5703125" style="50" customWidth="1"/>
    <col min="39" max="39" width="4.140625" style="118" bestFit="1" customWidth="1"/>
    <col min="40" max="40" width="0.7109375" style="117" customWidth="1"/>
    <col min="41" max="41" width="4.85546875" style="50" customWidth="1"/>
    <col min="42" max="42" width="4.5703125" style="50" customWidth="1"/>
    <col min="43" max="43" width="4.140625" style="118" bestFit="1" customWidth="1"/>
    <col min="44" max="44" width="0.7109375" style="117" customWidth="1"/>
    <col min="45" max="45" width="4.85546875" style="50" customWidth="1"/>
    <col min="46" max="46" width="5.5703125" style="50" bestFit="1" customWidth="1"/>
    <col min="47" max="47" width="4.140625" style="118" bestFit="1" customWidth="1"/>
    <col min="48" max="48" width="0.7109375" style="117" customWidth="1"/>
    <col min="49" max="49" width="4.85546875" style="50" customWidth="1"/>
    <col min="50" max="50" width="4.5703125" style="50" customWidth="1"/>
    <col min="51" max="51" width="4.140625" style="118" bestFit="1" customWidth="1"/>
    <col min="52" max="52" width="1" style="49" customWidth="1"/>
    <col min="53" max="60" width="4" style="49" customWidth="1" outlineLevel="1"/>
    <col min="61" max="61" width="3.85546875" style="49" customWidth="1"/>
    <col min="62" max="16384" width="11.42578125" style="49"/>
  </cols>
  <sheetData>
    <row r="1" spans="1:66" ht="21" hidden="1" customHeight="1" x14ac:dyDescent="0.2">
      <c r="A1" s="68" t="s">
        <v>28</v>
      </c>
      <c r="B1" s="69"/>
      <c r="C1" s="69"/>
      <c r="D1" s="70"/>
      <c r="E1" s="70"/>
      <c r="F1" s="71"/>
      <c r="G1" s="91"/>
      <c r="H1" s="202"/>
      <c r="I1" s="202"/>
      <c r="J1" s="72"/>
      <c r="K1" s="71"/>
      <c r="L1" s="73"/>
      <c r="M1" s="74"/>
      <c r="N1" s="74"/>
      <c r="O1" s="116"/>
      <c r="Q1" s="74"/>
      <c r="R1" s="74"/>
      <c r="S1" s="116"/>
      <c r="U1" s="74"/>
      <c r="V1" s="74"/>
      <c r="W1" s="116"/>
      <c r="Y1" s="74"/>
      <c r="Z1" s="74"/>
      <c r="AA1" s="116"/>
      <c r="AC1" s="74"/>
      <c r="AD1" s="74"/>
      <c r="AE1" s="116"/>
      <c r="AG1" s="74"/>
      <c r="AH1" s="74"/>
      <c r="AI1" s="116"/>
      <c r="AK1" s="74"/>
      <c r="AL1" s="74"/>
      <c r="AM1" s="116"/>
      <c r="AO1" s="74"/>
      <c r="AP1" s="74"/>
      <c r="AQ1" s="116"/>
      <c r="AS1" s="74"/>
      <c r="AT1" s="74"/>
      <c r="AU1" s="116"/>
      <c r="AW1" s="74"/>
      <c r="AX1" s="74"/>
      <c r="AY1" s="116"/>
    </row>
    <row r="2" spans="1:66" ht="25.5" hidden="1" customHeight="1" x14ac:dyDescent="0.2">
      <c r="A2" s="75" t="s">
        <v>29</v>
      </c>
      <c r="B2" s="76"/>
      <c r="C2" s="76"/>
      <c r="D2" s="77"/>
      <c r="E2" s="77"/>
      <c r="F2" s="78"/>
      <c r="K2" s="78"/>
    </row>
    <row r="3" spans="1:66" ht="22.5" hidden="1" customHeight="1" x14ac:dyDescent="0.2">
      <c r="A3" s="75" t="s">
        <v>30</v>
      </c>
      <c r="B3" s="76"/>
      <c r="C3" s="76"/>
      <c r="D3" s="77"/>
      <c r="E3" s="77"/>
      <c r="F3" s="78"/>
      <c r="K3" s="78"/>
    </row>
    <row r="4" spans="1:66" s="46" customFormat="1" ht="27" customHeight="1" x14ac:dyDescent="0.2">
      <c r="A4" s="80"/>
      <c r="B4" s="55"/>
      <c r="C4" s="55"/>
      <c r="F4" s="79"/>
      <c r="G4" s="82"/>
      <c r="H4" s="185"/>
      <c r="I4" s="185"/>
      <c r="J4" s="55"/>
      <c r="K4" s="79"/>
      <c r="L4" s="131"/>
      <c r="M4" s="301" t="s">
        <v>830</v>
      </c>
      <c r="N4" s="302"/>
      <c r="O4" s="303"/>
      <c r="P4" s="55"/>
      <c r="Q4" s="306" t="s">
        <v>27</v>
      </c>
      <c r="R4" s="302"/>
      <c r="S4" s="303"/>
      <c r="T4" s="55"/>
      <c r="U4" s="301" t="s">
        <v>144</v>
      </c>
      <c r="V4" s="302"/>
      <c r="W4" s="303"/>
      <c r="X4" s="55"/>
      <c r="Y4" s="301" t="s">
        <v>145</v>
      </c>
      <c r="Z4" s="302"/>
      <c r="AA4" s="303"/>
      <c r="AB4" s="55"/>
      <c r="AC4" s="301" t="s">
        <v>149</v>
      </c>
      <c r="AD4" s="302"/>
      <c r="AE4" s="303"/>
      <c r="AF4" s="55"/>
      <c r="AG4" s="301" t="s">
        <v>150</v>
      </c>
      <c r="AH4" s="302"/>
      <c r="AI4" s="303"/>
      <c r="AJ4" s="55"/>
      <c r="AK4" s="301" t="s">
        <v>146</v>
      </c>
      <c r="AL4" s="302"/>
      <c r="AM4" s="303"/>
      <c r="AN4" s="55"/>
      <c r="AO4" s="301" t="s">
        <v>831</v>
      </c>
      <c r="AP4" s="302"/>
      <c r="AQ4" s="303"/>
      <c r="AR4" s="55"/>
      <c r="AS4" s="301" t="s">
        <v>147</v>
      </c>
      <c r="AT4" s="304"/>
      <c r="AU4" s="305"/>
      <c r="AV4" s="55"/>
      <c r="AW4" s="301" t="s">
        <v>148</v>
      </c>
      <c r="AX4" s="304"/>
      <c r="AY4" s="305"/>
    </row>
    <row r="5" spans="1:66" ht="53.25" customHeight="1" x14ac:dyDescent="0.2">
      <c r="A5" s="40" t="s">
        <v>104</v>
      </c>
      <c r="B5" s="40" t="s">
        <v>25</v>
      </c>
      <c r="C5" s="47" t="s">
        <v>12</v>
      </c>
      <c r="D5" s="47" t="s">
        <v>0</v>
      </c>
      <c r="E5" s="47" t="s">
        <v>14</v>
      </c>
      <c r="F5" s="57"/>
      <c r="G5" s="85" t="s">
        <v>832</v>
      </c>
      <c r="H5" s="85" t="s">
        <v>409</v>
      </c>
      <c r="I5" s="85" t="s">
        <v>343</v>
      </c>
      <c r="J5" s="85" t="s">
        <v>38</v>
      </c>
      <c r="K5" s="370" t="s">
        <v>444</v>
      </c>
      <c r="L5" s="47"/>
      <c r="M5" s="41" t="s">
        <v>25</v>
      </c>
      <c r="N5" s="43" t="s">
        <v>143</v>
      </c>
      <c r="O5" s="42" t="s">
        <v>26</v>
      </c>
      <c r="P5" s="59"/>
      <c r="Q5" s="41" t="s">
        <v>25</v>
      </c>
      <c r="R5" s="43" t="s">
        <v>143</v>
      </c>
      <c r="S5" s="42" t="s">
        <v>26</v>
      </c>
      <c r="T5" s="59"/>
      <c r="U5" s="41" t="s">
        <v>25</v>
      </c>
      <c r="V5" s="43" t="s">
        <v>143</v>
      </c>
      <c r="W5" s="42" t="s">
        <v>26</v>
      </c>
      <c r="X5" s="59"/>
      <c r="Y5" s="41" t="s">
        <v>25</v>
      </c>
      <c r="Z5" s="43" t="s">
        <v>143</v>
      </c>
      <c r="AA5" s="42" t="s">
        <v>26</v>
      </c>
      <c r="AB5" s="59"/>
      <c r="AC5" s="41" t="s">
        <v>25</v>
      </c>
      <c r="AD5" s="43" t="s">
        <v>143</v>
      </c>
      <c r="AE5" s="42" t="s">
        <v>26</v>
      </c>
      <c r="AF5" s="59"/>
      <c r="AG5" s="41" t="s">
        <v>25</v>
      </c>
      <c r="AH5" s="43" t="s">
        <v>143</v>
      </c>
      <c r="AI5" s="42" t="s">
        <v>26</v>
      </c>
      <c r="AJ5" s="59"/>
      <c r="AK5" s="41" t="s">
        <v>25</v>
      </c>
      <c r="AL5" s="43" t="s">
        <v>143</v>
      </c>
      <c r="AM5" s="42" t="s">
        <v>26</v>
      </c>
      <c r="AN5" s="59"/>
      <c r="AO5" s="41" t="s">
        <v>25</v>
      </c>
      <c r="AP5" s="43" t="s">
        <v>143</v>
      </c>
      <c r="AQ5" s="42" t="s">
        <v>26</v>
      </c>
      <c r="AR5" s="59"/>
      <c r="AS5" s="41" t="s">
        <v>25</v>
      </c>
      <c r="AT5" s="43" t="s">
        <v>143</v>
      </c>
      <c r="AU5" s="42" t="s">
        <v>26</v>
      </c>
      <c r="AV5" s="59"/>
      <c r="AW5" s="41" t="s">
        <v>25</v>
      </c>
      <c r="AX5" s="43" t="s">
        <v>143</v>
      </c>
      <c r="AY5" s="42" t="s">
        <v>26</v>
      </c>
    </row>
    <row r="6" spans="1:66" ht="4.5" customHeight="1" x14ac:dyDescent="0.2">
      <c r="A6" s="28"/>
      <c r="B6" s="28"/>
      <c r="C6" s="48"/>
      <c r="D6" s="48"/>
      <c r="E6" s="48"/>
      <c r="F6" s="57"/>
      <c r="G6" s="85"/>
      <c r="H6" s="203"/>
      <c r="I6" s="203"/>
      <c r="J6" s="58"/>
      <c r="K6" s="371"/>
      <c r="L6" s="47"/>
      <c r="M6" s="41"/>
      <c r="N6" s="43"/>
      <c r="O6" s="27"/>
      <c r="P6" s="59"/>
      <c r="Q6" s="41"/>
      <c r="R6" s="43"/>
      <c r="S6" s="27"/>
      <c r="T6" s="59"/>
      <c r="U6" s="41"/>
      <c r="V6" s="43"/>
      <c r="W6" s="27"/>
      <c r="X6" s="59"/>
      <c r="Y6" s="41"/>
      <c r="Z6" s="43"/>
      <c r="AA6" s="27"/>
      <c r="AB6" s="59"/>
      <c r="AC6" s="41"/>
      <c r="AD6" s="43"/>
      <c r="AE6" s="27"/>
      <c r="AF6" s="59"/>
      <c r="AG6" s="41"/>
      <c r="AH6" s="43"/>
      <c r="AI6" s="27"/>
      <c r="AJ6" s="59"/>
      <c r="AK6" s="41"/>
      <c r="AL6" s="43"/>
      <c r="AM6" s="27"/>
      <c r="AN6" s="59"/>
      <c r="AO6" s="41"/>
      <c r="AP6" s="43"/>
      <c r="AQ6" s="27"/>
      <c r="AR6" s="59"/>
      <c r="AS6" s="41"/>
      <c r="AT6" s="43"/>
      <c r="AU6" s="27"/>
      <c r="AV6" s="59"/>
      <c r="AW6" s="41"/>
      <c r="AX6" s="43"/>
      <c r="AY6" s="27"/>
    </row>
    <row r="7" spans="1:66" s="67" customFormat="1" ht="12.75" customHeight="1" x14ac:dyDescent="0.2">
      <c r="A7" s="18">
        <v>1</v>
      </c>
      <c r="B7" s="210" t="s">
        <v>138</v>
      </c>
      <c r="C7" s="60" t="s">
        <v>75</v>
      </c>
      <c r="D7" s="19" t="s">
        <v>140</v>
      </c>
      <c r="E7" s="61" t="s">
        <v>141</v>
      </c>
      <c r="F7" s="62"/>
      <c r="G7" s="141">
        <f>O7+S7+W7+AA7+AE7</f>
        <v>329.43029192183201</v>
      </c>
      <c r="H7" s="204">
        <f>O7+S7+W7+AE7+AI7+AA7+AM7+AQ7</f>
        <v>547.40901708883416</v>
      </c>
      <c r="I7" s="204">
        <f>O7+S7+W7+AE7+AI7+AA7+AQ7+AM7+AU7+AY7</f>
        <v>779.4913297828482</v>
      </c>
      <c r="J7" s="84">
        <f>COUNTA(M7,Q7,U7,AC7,AG7,Y7,AK7,AO7,AS7,AW7)</f>
        <v>7</v>
      </c>
      <c r="K7" s="374">
        <f>S7+W7+AM7+AQ7+AU7</f>
        <v>614.19268947009618</v>
      </c>
      <c r="L7" s="133"/>
      <c r="M7" s="63"/>
      <c r="N7" s="83"/>
      <c r="O7" s="140"/>
      <c r="P7" s="120"/>
      <c r="Q7" s="63" t="s">
        <v>138</v>
      </c>
      <c r="R7" s="83">
        <v>1</v>
      </c>
      <c r="S7" s="140">
        <v>130.10299956639813</v>
      </c>
      <c r="T7" s="120"/>
      <c r="U7" s="63" t="s">
        <v>138</v>
      </c>
      <c r="V7" s="83" t="s">
        <v>74</v>
      </c>
      <c r="W7" s="140">
        <v>123.85606273598313</v>
      </c>
      <c r="X7" s="207"/>
      <c r="Y7" s="208" t="s">
        <v>138</v>
      </c>
      <c r="Z7" s="209">
        <v>2</v>
      </c>
      <c r="AA7" s="140">
        <v>75.471229619450725</v>
      </c>
      <c r="AB7" s="120"/>
      <c r="AC7" s="63"/>
      <c r="AD7" s="83"/>
      <c r="AE7" s="206"/>
      <c r="AF7" s="207"/>
      <c r="AG7" s="208"/>
      <c r="AH7" s="209"/>
      <c r="AI7" s="206"/>
      <c r="AJ7" s="207"/>
      <c r="AK7" s="208" t="s">
        <v>138</v>
      </c>
      <c r="AL7" s="83">
        <v>2</v>
      </c>
      <c r="AM7" s="206">
        <v>90.051499783199063</v>
      </c>
      <c r="AN7" s="207"/>
      <c r="AO7" s="208" t="s">
        <v>138</v>
      </c>
      <c r="AP7" s="83" t="s">
        <v>75</v>
      </c>
      <c r="AQ7" s="206">
        <v>127.92722538380309</v>
      </c>
      <c r="AR7" s="207"/>
      <c r="AS7" s="208" t="s">
        <v>138</v>
      </c>
      <c r="AT7" s="83">
        <v>1</v>
      </c>
      <c r="AU7" s="206">
        <v>142.25490200071283</v>
      </c>
      <c r="AV7" s="207"/>
      <c r="AW7" s="208" t="s">
        <v>1305</v>
      </c>
      <c r="AX7" s="209" t="s">
        <v>76</v>
      </c>
      <c r="AY7" s="206">
        <v>89.827410693301147</v>
      </c>
      <c r="BA7" s="243"/>
      <c r="BB7" s="243"/>
      <c r="BC7" s="243"/>
      <c r="BD7" s="243"/>
      <c r="BE7" s="243"/>
      <c r="BF7" s="243"/>
      <c r="BG7" s="243"/>
      <c r="BH7" s="243"/>
      <c r="BI7" s="244"/>
      <c r="BJ7" s="215"/>
      <c r="BK7" s="215"/>
      <c r="BL7" s="215"/>
      <c r="BM7" s="215"/>
      <c r="BN7" s="215"/>
    </row>
    <row r="8" spans="1:66" s="67" customFormat="1" ht="12.75" customHeight="1" x14ac:dyDescent="0.2">
      <c r="A8" s="18">
        <v>2</v>
      </c>
      <c r="B8" s="210" t="s">
        <v>138</v>
      </c>
      <c r="C8" s="60" t="s">
        <v>161</v>
      </c>
      <c r="D8" s="19" t="s">
        <v>162</v>
      </c>
      <c r="E8" s="61" t="s">
        <v>235</v>
      </c>
      <c r="F8" s="62"/>
      <c r="G8" s="141">
        <f>O8+S8+W8+AA8+AE8</f>
        <v>234.84550065040281</v>
      </c>
      <c r="H8" s="204">
        <f>O8+S8+W8+AE8+AI8+AA8+AM8+AQ8</f>
        <v>517.01813447471216</v>
      </c>
      <c r="I8" s="204">
        <f>O8+S8+W8+AE8+AI8+AA8+AQ8+AM8+AU8+AY8</f>
        <v>586.31289405188397</v>
      </c>
      <c r="J8" s="84">
        <f>COUNTA(M8,Q8,U8,AC8,AG8,Y8,AK8,AO8,AS8,AW8)</f>
        <v>5</v>
      </c>
      <c r="K8" s="372">
        <f>I8</f>
        <v>586.31289405188397</v>
      </c>
      <c r="L8" s="133"/>
      <c r="M8" s="63" t="s">
        <v>448</v>
      </c>
      <c r="N8" s="83" t="s">
        <v>75</v>
      </c>
      <c r="O8" s="140">
        <v>99.897000433601875</v>
      </c>
      <c r="P8" s="120"/>
      <c r="Q8" s="63"/>
      <c r="R8" s="83"/>
      <c r="S8" s="140"/>
      <c r="T8" s="120"/>
      <c r="U8" s="63"/>
      <c r="V8" s="83"/>
      <c r="W8" s="140"/>
      <c r="X8" s="207"/>
      <c r="Y8" s="208" t="s">
        <v>138</v>
      </c>
      <c r="Z8" s="209">
        <v>1</v>
      </c>
      <c r="AA8" s="140">
        <v>134.94850021680094</v>
      </c>
      <c r="AB8" s="120"/>
      <c r="AC8" s="63"/>
      <c r="AD8" s="83"/>
      <c r="AE8" s="206"/>
      <c r="AF8" s="207"/>
      <c r="AG8" s="208" t="s">
        <v>138</v>
      </c>
      <c r="AH8" s="209">
        <v>1</v>
      </c>
      <c r="AI8" s="206">
        <v>130.10299956639813</v>
      </c>
      <c r="AJ8" s="207"/>
      <c r="AK8" s="208"/>
      <c r="AL8" s="83"/>
      <c r="AM8" s="206"/>
      <c r="AN8" s="207"/>
      <c r="AO8" s="208" t="s">
        <v>138</v>
      </c>
      <c r="AP8" s="83" t="s">
        <v>74</v>
      </c>
      <c r="AQ8" s="206">
        <v>152.06963425791125</v>
      </c>
      <c r="AR8" s="207"/>
      <c r="AS8" s="208"/>
      <c r="AT8" s="83"/>
      <c r="AU8" s="206"/>
      <c r="AV8" s="207"/>
      <c r="AW8" s="208" t="s">
        <v>1305</v>
      </c>
      <c r="AX8" s="209" t="s">
        <v>77</v>
      </c>
      <c r="AY8" s="206">
        <v>69.29475957717186</v>
      </c>
      <c r="BA8" s="243"/>
      <c r="BB8" s="243"/>
      <c r="BC8" s="243"/>
      <c r="BD8" s="243"/>
      <c r="BE8" s="243"/>
      <c r="BF8" s="243"/>
      <c r="BG8" s="243"/>
      <c r="BH8" s="243"/>
      <c r="BI8" s="244"/>
      <c r="BJ8" s="215"/>
      <c r="BK8" s="215"/>
      <c r="BL8" s="215"/>
      <c r="BM8" s="215"/>
      <c r="BN8" s="215"/>
    </row>
    <row r="9" spans="1:66" s="67" customFormat="1" ht="12.75" customHeight="1" x14ac:dyDescent="0.2">
      <c r="A9" s="18">
        <v>3</v>
      </c>
      <c r="B9" s="210" t="s">
        <v>138</v>
      </c>
      <c r="C9" s="60" t="s">
        <v>95</v>
      </c>
      <c r="D9" s="19" t="s">
        <v>55</v>
      </c>
      <c r="E9" s="61" t="s">
        <v>139</v>
      </c>
      <c r="F9" s="62"/>
      <c r="G9" s="141">
        <f>O9+S9+W9+AA9+AE9</f>
        <v>75.471229619450725</v>
      </c>
      <c r="H9" s="204">
        <f>O9+S9+W9+AE9+AI9+AA9+AM9+AQ9</f>
        <v>185.50298295956068</v>
      </c>
      <c r="I9" s="204">
        <f>O9+S9+W9+AE9+AI9+AA9+AQ9+AM9+AU9+AY9</f>
        <v>330.3394389443194</v>
      </c>
      <c r="J9" s="84">
        <f>COUNTA(M9,Q9,U9,AC9,AG9,Y9,AK9,AO9,AS9,AW9)</f>
        <v>4</v>
      </c>
      <c r="K9" s="372">
        <f>I9</f>
        <v>330.3394389443194</v>
      </c>
      <c r="L9" s="133"/>
      <c r="M9" s="63"/>
      <c r="N9" s="83"/>
      <c r="O9" s="140"/>
      <c r="P9" s="120"/>
      <c r="Q9" s="63"/>
      <c r="R9" s="83"/>
      <c r="S9" s="140"/>
      <c r="T9" s="120"/>
      <c r="U9" s="63" t="s">
        <v>138</v>
      </c>
      <c r="V9" s="83" t="s">
        <v>75</v>
      </c>
      <c r="W9" s="140">
        <v>75.471229619450725</v>
      </c>
      <c r="X9" s="207"/>
      <c r="Y9" s="208"/>
      <c r="Z9" s="209"/>
      <c r="AA9" s="140"/>
      <c r="AB9" s="120"/>
      <c r="AC9" s="63"/>
      <c r="AD9" s="83"/>
      <c r="AE9" s="206"/>
      <c r="AF9" s="207"/>
      <c r="AG9" s="208"/>
      <c r="AH9" s="209"/>
      <c r="AI9" s="206"/>
      <c r="AJ9" s="207"/>
      <c r="AK9" s="208"/>
      <c r="AL9" s="83"/>
      <c r="AM9" s="206"/>
      <c r="AN9" s="207"/>
      <c r="AO9" s="208" t="s">
        <v>138</v>
      </c>
      <c r="AP9" s="83" t="s">
        <v>76</v>
      </c>
      <c r="AQ9" s="206">
        <v>110.03175334010996</v>
      </c>
      <c r="AR9" s="207"/>
      <c r="AS9" s="208" t="s">
        <v>138</v>
      </c>
      <c r="AT9" s="83">
        <v>2</v>
      </c>
      <c r="AU9" s="206">
        <v>112.91768793179949</v>
      </c>
      <c r="AV9" s="207"/>
      <c r="AW9" s="208" t="s">
        <v>1305</v>
      </c>
      <c r="AX9" s="209" t="s">
        <v>79</v>
      </c>
      <c r="AY9" s="206">
        <v>31.91876805295923</v>
      </c>
      <c r="BA9" s="243"/>
      <c r="BB9" s="243"/>
      <c r="BC9" s="243"/>
      <c r="BD9" s="243"/>
      <c r="BE9" s="243"/>
      <c r="BF9" s="243"/>
      <c r="BG9" s="243"/>
      <c r="BH9" s="243"/>
      <c r="BI9" s="244"/>
      <c r="BJ9" s="215"/>
      <c r="BK9" s="215"/>
      <c r="BL9" s="215"/>
      <c r="BM9" s="215"/>
      <c r="BN9" s="215"/>
    </row>
    <row r="10" spans="1:66" s="67" customFormat="1" ht="12.75" customHeight="1" x14ac:dyDescent="0.2">
      <c r="A10" s="18">
        <v>4</v>
      </c>
      <c r="B10" s="210" t="s">
        <v>138</v>
      </c>
      <c r="C10" s="60" t="s">
        <v>189</v>
      </c>
      <c r="D10" s="19" t="s">
        <v>191</v>
      </c>
      <c r="E10" s="61" t="s">
        <v>449</v>
      </c>
      <c r="F10" s="62"/>
      <c r="G10" s="141">
        <f>O10+S10+W10+AA10+AE10</f>
        <v>291.246936830415</v>
      </c>
      <c r="H10" s="204">
        <f>O10+S10+W10+AE10+AI10+AA10+AM10+AQ10</f>
        <v>316.246936830415</v>
      </c>
      <c r="I10" s="204">
        <f>O10+S10+W10+AE10+AI10+AA10+AQ10+AM10+AU10+AY10</f>
        <v>316.246936830415</v>
      </c>
      <c r="J10" s="84">
        <f>COUNTA(M10,Q10,U10,AC10,AG10,Y10,AK10,AO10,AS10,AW10)</f>
        <v>4</v>
      </c>
      <c r="K10" s="372">
        <f>I10</f>
        <v>316.246936830415</v>
      </c>
      <c r="L10" s="133"/>
      <c r="M10" s="63" t="s">
        <v>448</v>
      </c>
      <c r="N10" s="83" t="s">
        <v>76</v>
      </c>
      <c r="O10" s="140">
        <v>71.092437480817821</v>
      </c>
      <c r="P10" s="120"/>
      <c r="Q10" s="63" t="s">
        <v>138</v>
      </c>
      <c r="R10" s="83">
        <v>2</v>
      </c>
      <c r="S10" s="140">
        <v>90.051499783199063</v>
      </c>
      <c r="T10" s="120"/>
      <c r="U10" s="63"/>
      <c r="V10" s="83"/>
      <c r="W10" s="140"/>
      <c r="X10" s="207"/>
      <c r="Y10" s="208"/>
      <c r="Z10" s="209"/>
      <c r="AA10" s="140"/>
      <c r="AB10" s="120"/>
      <c r="AC10" s="63" t="s">
        <v>138</v>
      </c>
      <c r="AD10" s="83">
        <v>1</v>
      </c>
      <c r="AE10" s="206">
        <v>130.10299956639813</v>
      </c>
      <c r="AF10" s="207"/>
      <c r="AG10" s="208" t="s">
        <v>138</v>
      </c>
      <c r="AH10" s="209">
        <v>4</v>
      </c>
      <c r="AI10" s="206">
        <v>25</v>
      </c>
      <c r="AJ10" s="207"/>
      <c r="AK10" s="208"/>
      <c r="AL10" s="83"/>
      <c r="AM10" s="206"/>
      <c r="AN10" s="207"/>
      <c r="AO10" s="208"/>
      <c r="AP10" s="83"/>
      <c r="AQ10" s="206"/>
      <c r="AR10" s="207"/>
      <c r="AS10" s="208"/>
      <c r="AT10" s="83"/>
      <c r="AU10" s="206"/>
      <c r="AV10" s="207"/>
      <c r="AW10" s="208"/>
      <c r="AX10" s="209"/>
      <c r="AY10" s="206"/>
      <c r="BA10" s="243"/>
      <c r="BB10" s="243"/>
      <c r="BC10" s="243"/>
      <c r="BD10" s="243"/>
      <c r="BE10" s="243"/>
      <c r="BF10" s="243"/>
      <c r="BG10" s="243"/>
      <c r="BH10" s="243"/>
      <c r="BI10" s="244"/>
      <c r="BJ10" s="215"/>
      <c r="BK10" s="215"/>
      <c r="BL10" s="215"/>
      <c r="BM10" s="215"/>
      <c r="BN10" s="215"/>
    </row>
    <row r="11" spans="1:66" s="67" customFormat="1" ht="12.75" customHeight="1" x14ac:dyDescent="0.2">
      <c r="A11" s="18">
        <v>5</v>
      </c>
      <c r="B11" s="210" t="s">
        <v>138</v>
      </c>
      <c r="C11" s="60" t="s">
        <v>822</v>
      </c>
      <c r="D11" s="19" t="s">
        <v>823</v>
      </c>
      <c r="E11" s="61" t="s">
        <v>824</v>
      </c>
      <c r="F11" s="62"/>
      <c r="G11" s="141">
        <f>O11+S11+W11+AA11+AE11</f>
        <v>25</v>
      </c>
      <c r="H11" s="204">
        <f>O11+S11+W11+AE11+AI11+AA11+AM11+AQ11</f>
        <v>115.05149978319906</v>
      </c>
      <c r="I11" s="204">
        <f>O11+S11+W11+AE11+AI11+AA11+AQ11+AM11+AU11+AY11</f>
        <v>259.39775914357</v>
      </c>
      <c r="J11" s="84">
        <f>COUNTA(M11,Q11,U11,AC11,AG11,Y11,AK11,AO11,AS11,AW11)</f>
        <v>4</v>
      </c>
      <c r="K11" s="372">
        <f>I11</f>
        <v>259.39775914357</v>
      </c>
      <c r="L11" s="133"/>
      <c r="M11" s="63"/>
      <c r="N11" s="83"/>
      <c r="O11" s="140"/>
      <c r="P11" s="120"/>
      <c r="Q11" s="63"/>
      <c r="R11" s="83"/>
      <c r="S11" s="140"/>
      <c r="T11" s="120"/>
      <c r="U11" s="63"/>
      <c r="V11" s="83"/>
      <c r="W11" s="140"/>
      <c r="X11" s="207"/>
      <c r="Y11" s="208"/>
      <c r="Z11" s="209"/>
      <c r="AA11" s="140"/>
      <c r="AB11" s="120"/>
      <c r="AC11" s="63" t="s">
        <v>138</v>
      </c>
      <c r="AD11" s="83">
        <v>4</v>
      </c>
      <c r="AE11" s="206">
        <v>25</v>
      </c>
      <c r="AF11" s="207"/>
      <c r="AG11" s="208" t="s">
        <v>138</v>
      </c>
      <c r="AH11" s="209">
        <v>2</v>
      </c>
      <c r="AI11" s="206">
        <v>90.051499783199063</v>
      </c>
      <c r="AJ11" s="207"/>
      <c r="AK11" s="208"/>
      <c r="AL11" s="83"/>
      <c r="AM11" s="206"/>
      <c r="AN11" s="207"/>
      <c r="AO11" s="208"/>
      <c r="AP11" s="83"/>
      <c r="AQ11" s="206"/>
      <c r="AR11" s="207"/>
      <c r="AS11" s="208" t="s">
        <v>138</v>
      </c>
      <c r="AT11" s="83">
        <v>4</v>
      </c>
      <c r="AU11" s="206">
        <v>69.29475957717186</v>
      </c>
      <c r="AV11" s="207"/>
      <c r="AW11" s="208" t="s">
        <v>138</v>
      </c>
      <c r="AX11" s="209" t="s">
        <v>78</v>
      </c>
      <c r="AY11" s="206">
        <v>75.051499783199063</v>
      </c>
      <c r="BA11" s="243"/>
      <c r="BB11" s="243"/>
      <c r="BC11" s="243"/>
      <c r="BD11" s="243"/>
      <c r="BE11" s="243"/>
      <c r="BF11" s="243"/>
      <c r="BG11" s="243"/>
      <c r="BH11" s="243"/>
      <c r="BI11" s="244"/>
      <c r="BJ11" s="215"/>
      <c r="BK11" s="215"/>
      <c r="BL11" s="215"/>
      <c r="BM11" s="215"/>
      <c r="BN11" s="215"/>
    </row>
    <row r="12" spans="1:66" s="67" customFormat="1" ht="12.75" customHeight="1" x14ac:dyDescent="0.2">
      <c r="A12" s="18">
        <v>6</v>
      </c>
      <c r="B12" s="210" t="s">
        <v>138</v>
      </c>
      <c r="C12" s="60" t="s">
        <v>275</v>
      </c>
      <c r="D12" s="19" t="s">
        <v>276</v>
      </c>
      <c r="E12" s="61" t="s">
        <v>818</v>
      </c>
      <c r="F12" s="62"/>
      <c r="G12" s="141">
        <f>O12+S12+W12+AA12+AE12</f>
        <v>90.051499783199063</v>
      </c>
      <c r="H12" s="204">
        <f>O12+S12+W12+AE12+AI12+AA12+AM12+AQ12</f>
        <v>146.29843661361406</v>
      </c>
      <c r="I12" s="204">
        <f>O12+S12+W12+AE12+AI12+AA12+AQ12+AM12+AU12+AY12</f>
        <v>259.21612454541355</v>
      </c>
      <c r="J12" s="84">
        <f>COUNTA(M12,Q12,U12,AC12,AG12,Y12,AK12,AO12,AS12,AW12)</f>
        <v>3</v>
      </c>
      <c r="K12" s="372">
        <f>I12</f>
        <v>259.21612454541355</v>
      </c>
      <c r="L12" s="133"/>
      <c r="M12" s="63"/>
      <c r="N12" s="83"/>
      <c r="O12" s="140"/>
      <c r="P12" s="120"/>
      <c r="Q12" s="63"/>
      <c r="R12" s="83"/>
      <c r="S12" s="140"/>
      <c r="T12" s="120"/>
      <c r="U12" s="63"/>
      <c r="V12" s="83"/>
      <c r="W12" s="140"/>
      <c r="X12" s="207"/>
      <c r="Y12" s="208"/>
      <c r="Z12" s="209"/>
      <c r="AA12" s="140"/>
      <c r="AB12" s="120"/>
      <c r="AC12" s="63" t="s">
        <v>138</v>
      </c>
      <c r="AD12" s="83">
        <v>2</v>
      </c>
      <c r="AE12" s="206">
        <v>90.051499783199063</v>
      </c>
      <c r="AF12" s="207"/>
      <c r="AG12" s="208" t="s">
        <v>138</v>
      </c>
      <c r="AH12" s="209">
        <v>3</v>
      </c>
      <c r="AI12" s="206">
        <v>56.246936830414995</v>
      </c>
      <c r="AJ12" s="207"/>
      <c r="AK12" s="208"/>
      <c r="AL12" s="83"/>
      <c r="AM12" s="206"/>
      <c r="AN12" s="207"/>
      <c r="AO12" s="208"/>
      <c r="AP12" s="83"/>
      <c r="AQ12" s="206"/>
      <c r="AR12" s="207"/>
      <c r="AS12" s="208"/>
      <c r="AT12" s="83"/>
      <c r="AU12" s="206"/>
      <c r="AV12" s="207"/>
      <c r="AW12" s="208" t="s">
        <v>1305</v>
      </c>
      <c r="AX12" s="209" t="s">
        <v>75</v>
      </c>
      <c r="AY12" s="206">
        <v>112.91768793179949</v>
      </c>
      <c r="BA12" s="243"/>
      <c r="BB12" s="243"/>
      <c r="BC12" s="243"/>
      <c r="BD12" s="243"/>
      <c r="BE12" s="243"/>
      <c r="BF12" s="243"/>
      <c r="BG12" s="243"/>
      <c r="BH12" s="243"/>
      <c r="BI12" s="244"/>
      <c r="BJ12" s="215"/>
      <c r="BK12" s="215"/>
      <c r="BL12" s="215"/>
      <c r="BM12" s="215"/>
      <c r="BN12" s="215"/>
    </row>
    <row r="13" spans="1:66" s="67" customFormat="1" ht="12.75" customHeight="1" x14ac:dyDescent="0.2">
      <c r="A13" s="18">
        <v>7</v>
      </c>
      <c r="B13" s="210" t="s">
        <v>138</v>
      </c>
      <c r="C13" s="60" t="s">
        <v>511</v>
      </c>
      <c r="D13" s="19" t="s">
        <v>864</v>
      </c>
      <c r="E13" s="61" t="s">
        <v>868</v>
      </c>
      <c r="F13" s="62"/>
      <c r="G13" s="141">
        <f>O13+S13+W13+AA13+AE13</f>
        <v>0</v>
      </c>
      <c r="H13" s="204">
        <f>O13+S13+W13+AE13+AI13+AA13+AM13+AQ13</f>
        <v>0</v>
      </c>
      <c r="I13" s="204">
        <f>O13+S13+W13+AE13+AI13+AA13+AQ13+AM13+AU13+AY13</f>
        <v>239.82741069330115</v>
      </c>
      <c r="J13" s="84">
        <f>COUNTA(M13,Q13,U13,AC13,AG13,Y13,AK13,AO13,AS13,AW13)</f>
        <v>3</v>
      </c>
      <c r="K13" s="372">
        <f>I13</f>
        <v>239.82741069330115</v>
      </c>
      <c r="L13" s="133"/>
      <c r="M13" s="63"/>
      <c r="N13" s="83"/>
      <c r="O13" s="140"/>
      <c r="P13" s="120"/>
      <c r="Q13" s="63" t="s">
        <v>138</v>
      </c>
      <c r="R13" s="83" t="s">
        <v>17</v>
      </c>
      <c r="S13" s="140">
        <v>0</v>
      </c>
      <c r="T13" s="120"/>
      <c r="U13" s="63"/>
      <c r="V13" s="83"/>
      <c r="W13" s="140"/>
      <c r="X13" s="207"/>
      <c r="Y13" s="208"/>
      <c r="Z13" s="209"/>
      <c r="AA13" s="140"/>
      <c r="AB13" s="120"/>
      <c r="AC13" s="63"/>
      <c r="AD13" s="83"/>
      <c r="AE13" s="206"/>
      <c r="AF13" s="207"/>
      <c r="AG13" s="208"/>
      <c r="AH13" s="209"/>
      <c r="AI13" s="206"/>
      <c r="AJ13" s="207"/>
      <c r="AK13" s="208"/>
      <c r="AL13" s="83"/>
      <c r="AM13" s="206"/>
      <c r="AN13" s="207"/>
      <c r="AO13" s="208"/>
      <c r="AP13" s="83"/>
      <c r="AQ13" s="206"/>
      <c r="AR13" s="207"/>
      <c r="AS13" s="208" t="s">
        <v>138</v>
      </c>
      <c r="AT13" s="83">
        <v>3</v>
      </c>
      <c r="AU13" s="206">
        <v>89.827410693301147</v>
      </c>
      <c r="AV13" s="207"/>
      <c r="AW13" s="208" t="s">
        <v>138</v>
      </c>
      <c r="AX13" s="209" t="s">
        <v>74</v>
      </c>
      <c r="AY13" s="206">
        <v>150</v>
      </c>
      <c r="BA13" s="243"/>
      <c r="BB13" s="243"/>
      <c r="BC13" s="243"/>
      <c r="BD13" s="243"/>
      <c r="BE13" s="243"/>
      <c r="BF13" s="243"/>
      <c r="BG13" s="243"/>
      <c r="BH13" s="243"/>
      <c r="BI13" s="244"/>
      <c r="BJ13" s="215"/>
      <c r="BK13" s="215"/>
      <c r="BL13" s="215"/>
      <c r="BM13" s="215"/>
      <c r="BN13" s="215"/>
    </row>
    <row r="14" spans="1:66" s="67" customFormat="1" ht="12.75" customHeight="1" x14ac:dyDescent="0.2">
      <c r="A14" s="18">
        <v>8</v>
      </c>
      <c r="B14" s="210" t="s">
        <v>138</v>
      </c>
      <c r="C14" s="60" t="s">
        <v>303</v>
      </c>
      <c r="D14" s="19" t="s">
        <v>949</v>
      </c>
      <c r="E14" s="61" t="s">
        <v>1289</v>
      </c>
      <c r="F14" s="62"/>
      <c r="G14" s="141">
        <f>O14+S14+W14+AA14+AE14</f>
        <v>0</v>
      </c>
      <c r="H14" s="204">
        <f>O14+S14+W14+AE14+AI14+AA14+AM14+AQ14</f>
        <v>56.246936830414995</v>
      </c>
      <c r="I14" s="204">
        <f>O14+S14+W14+AE14+AI14+AA14+AQ14+AM14+AU14+AY14</f>
        <v>201.40143618001218</v>
      </c>
      <c r="J14" s="84">
        <f>COUNTA(M14,Q14,U14,AC14,AG14,Y14,AK14,AO14,AS14,AW14)</f>
        <v>2</v>
      </c>
      <c r="K14" s="373">
        <f>I14</f>
        <v>201.40143618001218</v>
      </c>
      <c r="L14" s="133"/>
      <c r="M14" s="63"/>
      <c r="N14" s="83"/>
      <c r="O14" s="140"/>
      <c r="P14" s="120"/>
      <c r="Q14" s="63"/>
      <c r="R14" s="83"/>
      <c r="S14" s="140"/>
      <c r="T14" s="120"/>
      <c r="U14" s="63"/>
      <c r="V14" s="83"/>
      <c r="W14" s="140"/>
      <c r="X14" s="207"/>
      <c r="Y14" s="208"/>
      <c r="Z14" s="209"/>
      <c r="AA14" s="140"/>
      <c r="AB14" s="120"/>
      <c r="AC14" s="63"/>
      <c r="AD14" s="83"/>
      <c r="AE14" s="206"/>
      <c r="AF14" s="207"/>
      <c r="AG14" s="208"/>
      <c r="AH14" s="209"/>
      <c r="AI14" s="206"/>
      <c r="AJ14" s="207"/>
      <c r="AK14" s="208" t="s">
        <v>138</v>
      </c>
      <c r="AL14" s="83">
        <v>3</v>
      </c>
      <c r="AM14" s="206">
        <v>56.246936830414995</v>
      </c>
      <c r="AN14" s="207"/>
      <c r="AO14" s="208"/>
      <c r="AP14" s="83"/>
      <c r="AQ14" s="206"/>
      <c r="AR14" s="207"/>
      <c r="AS14" s="208"/>
      <c r="AT14" s="83"/>
      <c r="AU14" s="206"/>
      <c r="AV14" s="207"/>
      <c r="AW14" s="208" t="s">
        <v>1290</v>
      </c>
      <c r="AX14" s="209" t="s">
        <v>74</v>
      </c>
      <c r="AY14" s="206">
        <v>145.15449934959719</v>
      </c>
      <c r="BA14" s="243"/>
      <c r="BB14" s="243"/>
      <c r="BC14" s="243"/>
      <c r="BD14" s="243"/>
      <c r="BE14" s="243"/>
      <c r="BF14" s="243"/>
      <c r="BG14" s="243"/>
      <c r="BH14" s="243"/>
      <c r="BI14" s="244"/>
      <c r="BJ14" s="215"/>
      <c r="BK14" s="215"/>
      <c r="BL14" s="215"/>
      <c r="BM14" s="215"/>
      <c r="BN14" s="215"/>
    </row>
    <row r="15" spans="1:66" s="67" customFormat="1" ht="12.75" customHeight="1" x14ac:dyDescent="0.2">
      <c r="A15" s="18">
        <v>9</v>
      </c>
      <c r="B15" s="210" t="s">
        <v>138</v>
      </c>
      <c r="C15" s="60">
        <v>160340</v>
      </c>
      <c r="D15" s="19" t="s">
        <v>163</v>
      </c>
      <c r="E15" s="61" t="s">
        <v>912</v>
      </c>
      <c r="F15" s="62"/>
      <c r="G15" s="141">
        <f>O15+S15+W15+AA15+AE15</f>
        <v>20</v>
      </c>
      <c r="H15" s="204">
        <f>O15+S15+W15+AE15+AI15+AA15+AM15+AQ15</f>
        <v>100.75749767747395</v>
      </c>
      <c r="I15" s="204">
        <f>O15+S15+W15+AE15+AI15+AA15+AQ15+AM15+AU15+AY15</f>
        <v>190.65449811107584</v>
      </c>
      <c r="J15" s="84">
        <f>COUNTA(M15,Q15,U15,AC15,AG15,Y15,AK15,AO15,AS15,AW15)</f>
        <v>3</v>
      </c>
      <c r="K15" s="372">
        <f>I15</f>
        <v>190.65449811107584</v>
      </c>
      <c r="L15" s="133"/>
      <c r="M15" s="63"/>
      <c r="N15" s="83"/>
      <c r="O15" s="140"/>
      <c r="P15" s="120"/>
      <c r="Q15" s="63"/>
      <c r="R15" s="83"/>
      <c r="S15" s="140"/>
      <c r="T15" s="120"/>
      <c r="U15" s="63"/>
      <c r="V15" s="83"/>
      <c r="W15" s="140"/>
      <c r="X15" s="207"/>
      <c r="Y15" s="208" t="s">
        <v>138</v>
      </c>
      <c r="Z15" s="209">
        <v>5</v>
      </c>
      <c r="AA15" s="140">
        <v>20</v>
      </c>
      <c r="AB15" s="120"/>
      <c r="AC15" s="63"/>
      <c r="AD15" s="83"/>
      <c r="AE15" s="206"/>
      <c r="AF15" s="207"/>
      <c r="AG15" s="208"/>
      <c r="AH15" s="209"/>
      <c r="AI15" s="206"/>
      <c r="AJ15" s="207"/>
      <c r="AK15" s="208"/>
      <c r="AL15" s="83"/>
      <c r="AM15" s="206"/>
      <c r="AN15" s="207"/>
      <c r="AO15" s="208" t="s">
        <v>138</v>
      </c>
      <c r="AP15" s="83" t="s">
        <v>78</v>
      </c>
      <c r="AQ15" s="206">
        <v>80.75749767747395</v>
      </c>
      <c r="AR15" s="207"/>
      <c r="AS15" s="208"/>
      <c r="AT15" s="83"/>
      <c r="AU15" s="206"/>
      <c r="AV15" s="207"/>
      <c r="AW15" s="208" t="s">
        <v>138</v>
      </c>
      <c r="AX15" s="209" t="s">
        <v>77</v>
      </c>
      <c r="AY15" s="206">
        <v>89.897000433601875</v>
      </c>
      <c r="BA15" s="243"/>
      <c r="BB15" s="243"/>
      <c r="BC15" s="243"/>
      <c r="BD15" s="243"/>
      <c r="BE15" s="243"/>
      <c r="BF15" s="243"/>
      <c r="BG15" s="243"/>
      <c r="BH15" s="243"/>
      <c r="BI15" s="244"/>
      <c r="BJ15" s="215"/>
      <c r="BK15" s="215"/>
      <c r="BL15" s="215"/>
      <c r="BM15" s="215"/>
      <c r="BN15" s="215"/>
    </row>
    <row r="16" spans="1:66" s="67" customFormat="1" ht="12.75" customHeight="1" x14ac:dyDescent="0.2">
      <c r="A16" s="18">
        <v>10</v>
      </c>
      <c r="B16" s="210" t="s">
        <v>138</v>
      </c>
      <c r="C16" s="60" t="s">
        <v>240</v>
      </c>
      <c r="D16" s="19" t="s">
        <v>241</v>
      </c>
      <c r="E16" s="61" t="s">
        <v>435</v>
      </c>
      <c r="F16" s="62"/>
      <c r="G16" s="141">
        <f>O16+S16+W16+AA16+AE16</f>
        <v>0</v>
      </c>
      <c r="H16" s="204">
        <f>O16+S16+W16+AE16+AI16+AA16+AM16+AQ16</f>
        <v>55.269277711743861</v>
      </c>
      <c r="I16" s="204">
        <f>O16+S16+W16+AE16+AI16+AA16+AQ16+AM16+AU16+AY16</f>
        <v>180.21777792854479</v>
      </c>
      <c r="J16" s="84">
        <f>COUNTA(M16,Q16,U16,AC16,AG16,Y16,AK16,AO16,AS16,AW16)</f>
        <v>2</v>
      </c>
      <c r="K16" s="373">
        <f>I16</f>
        <v>180.21777792854479</v>
      </c>
      <c r="L16" s="133"/>
      <c r="M16" s="63"/>
      <c r="N16" s="83"/>
      <c r="O16" s="140"/>
      <c r="P16" s="120"/>
      <c r="Q16" s="63"/>
      <c r="R16" s="83"/>
      <c r="S16" s="140"/>
      <c r="T16" s="120"/>
      <c r="U16" s="63"/>
      <c r="V16" s="83"/>
      <c r="W16" s="140"/>
      <c r="X16" s="207"/>
      <c r="Y16" s="208"/>
      <c r="Z16" s="209"/>
      <c r="AA16" s="140"/>
      <c r="AB16" s="120"/>
      <c r="AC16" s="63"/>
      <c r="AD16" s="83"/>
      <c r="AE16" s="206"/>
      <c r="AF16" s="207"/>
      <c r="AG16" s="208"/>
      <c r="AH16" s="209"/>
      <c r="AI16" s="206"/>
      <c r="AJ16" s="207"/>
      <c r="AK16" s="208"/>
      <c r="AL16" s="83"/>
      <c r="AM16" s="206"/>
      <c r="AN16" s="207"/>
      <c r="AO16" s="208" t="s">
        <v>138</v>
      </c>
      <c r="AP16" s="83" t="s">
        <v>80</v>
      </c>
      <c r="AQ16" s="206">
        <v>55.269277711743861</v>
      </c>
      <c r="AR16" s="207"/>
      <c r="AS16" s="208"/>
      <c r="AT16" s="83"/>
      <c r="AU16" s="206"/>
      <c r="AV16" s="207"/>
      <c r="AW16" s="208" t="s">
        <v>138</v>
      </c>
      <c r="AX16" s="209" t="s">
        <v>75</v>
      </c>
      <c r="AY16" s="206">
        <v>124.94850021680094</v>
      </c>
      <c r="BA16" s="243"/>
      <c r="BB16" s="243"/>
      <c r="BC16" s="243"/>
      <c r="BD16" s="243"/>
      <c r="BE16" s="243"/>
      <c r="BF16" s="243"/>
      <c r="BG16" s="243"/>
      <c r="BH16" s="243"/>
      <c r="BI16" s="244"/>
      <c r="BJ16" s="215"/>
      <c r="BK16" s="215"/>
      <c r="BL16" s="215"/>
      <c r="BM16" s="215"/>
      <c r="BN16" s="215"/>
    </row>
    <row r="17" spans="1:66" s="67" customFormat="1" ht="12.75" customHeight="1" x14ac:dyDescent="0.2">
      <c r="A17" s="18">
        <v>11</v>
      </c>
      <c r="B17" s="210" t="s">
        <v>138</v>
      </c>
      <c r="C17" s="60" t="s">
        <v>506</v>
      </c>
      <c r="D17" s="19" t="s">
        <v>850</v>
      </c>
      <c r="E17" s="61" t="s">
        <v>893</v>
      </c>
      <c r="F17" s="62"/>
      <c r="G17" s="141">
        <f>O17+S17+W17+AA17+AE17</f>
        <v>56.246936830414995</v>
      </c>
      <c r="H17" s="204">
        <f>O17+S17+W17+AE17+AI17+AA17+AM17+AQ17</f>
        <v>123.95446311459861</v>
      </c>
      <c r="I17" s="204">
        <f>O17+S17+W17+AE17+AI17+AA17+AQ17+AM17+AU17+AY17</f>
        <v>158.79996376500142</v>
      </c>
      <c r="J17" s="84">
        <f>COUNTA(M17,Q17,U17,AC17,AG17,Y17,AK17,AO17,AS17,AW17)</f>
        <v>3</v>
      </c>
      <c r="K17" s="372">
        <f>I17</f>
        <v>158.79996376500142</v>
      </c>
      <c r="L17" s="133"/>
      <c r="M17" s="63"/>
      <c r="N17" s="83"/>
      <c r="O17" s="140"/>
      <c r="P17" s="120"/>
      <c r="Q17" s="63" t="s">
        <v>138</v>
      </c>
      <c r="R17" s="83">
        <v>3</v>
      </c>
      <c r="S17" s="140">
        <v>56.246936830414995</v>
      </c>
      <c r="T17" s="120"/>
      <c r="U17" s="63"/>
      <c r="V17" s="83"/>
      <c r="W17" s="140"/>
      <c r="X17" s="207"/>
      <c r="Y17" s="208"/>
      <c r="Z17" s="209"/>
      <c r="AA17" s="140"/>
      <c r="AB17" s="120"/>
      <c r="AC17" s="63"/>
      <c r="AD17" s="83"/>
      <c r="AE17" s="206"/>
      <c r="AF17" s="207"/>
      <c r="AG17" s="208"/>
      <c r="AH17" s="209"/>
      <c r="AI17" s="206"/>
      <c r="AJ17" s="207"/>
      <c r="AK17" s="208"/>
      <c r="AL17" s="83"/>
      <c r="AM17" s="206"/>
      <c r="AN17" s="207"/>
      <c r="AO17" s="208" t="s">
        <v>138</v>
      </c>
      <c r="AP17" s="83" t="s">
        <v>79</v>
      </c>
      <c r="AQ17" s="206">
        <v>67.707526284183615</v>
      </c>
      <c r="AR17" s="207"/>
      <c r="AS17" s="208"/>
      <c r="AT17" s="83"/>
      <c r="AU17" s="206"/>
      <c r="AV17" s="207"/>
      <c r="AW17" s="208" t="s">
        <v>138</v>
      </c>
      <c r="AX17" s="209" t="s">
        <v>87</v>
      </c>
      <c r="AY17" s="206">
        <v>34.845500650402819</v>
      </c>
      <c r="BA17" s="243"/>
      <c r="BB17" s="243"/>
      <c r="BC17" s="243"/>
      <c r="BD17" s="243"/>
      <c r="BE17" s="243"/>
      <c r="BF17" s="243"/>
      <c r="BG17" s="243"/>
      <c r="BH17" s="243"/>
      <c r="BI17" s="244"/>
      <c r="BJ17" s="215"/>
      <c r="BK17" s="215"/>
      <c r="BL17" s="215"/>
      <c r="BM17" s="215"/>
      <c r="BN17" s="215"/>
    </row>
    <row r="18" spans="1:66" s="67" customFormat="1" ht="12.75" customHeight="1" x14ac:dyDescent="0.2">
      <c r="A18" s="18">
        <v>12</v>
      </c>
      <c r="B18" s="210" t="s">
        <v>138</v>
      </c>
      <c r="C18" s="60" t="s">
        <v>1268</v>
      </c>
      <c r="D18" s="19" t="s">
        <v>278</v>
      </c>
      <c r="E18" s="61" t="s">
        <v>1269</v>
      </c>
      <c r="F18" s="62"/>
      <c r="G18" s="141">
        <f>O18+S18+W18+AA18+AE18</f>
        <v>0</v>
      </c>
      <c r="H18" s="204">
        <f>O18+S18+W18+AE18+AI18+AA18+AM18+AQ18</f>
        <v>0</v>
      </c>
      <c r="I18" s="204">
        <f>O18+S18+W18+AE18+AI18+AA18+AQ18+AM18+AU18+AY18</f>
        <v>106.14393726401688</v>
      </c>
      <c r="J18" s="84">
        <f>COUNTA(M18,Q18,U18,AC18,AG18,Y18,AK18,AO18,AS18,AW18)</f>
        <v>1</v>
      </c>
      <c r="K18" s="373">
        <f>I18</f>
        <v>106.14393726401688</v>
      </c>
      <c r="L18" s="133"/>
      <c r="M18" s="63"/>
      <c r="N18" s="83"/>
      <c r="O18" s="140"/>
      <c r="P18" s="120"/>
      <c r="Q18" s="63"/>
      <c r="R18" s="83"/>
      <c r="S18" s="140"/>
      <c r="T18" s="120"/>
      <c r="U18" s="63"/>
      <c r="V18" s="83"/>
      <c r="W18" s="140"/>
      <c r="X18" s="207"/>
      <c r="Y18" s="208"/>
      <c r="Z18" s="209"/>
      <c r="AA18" s="140"/>
      <c r="AB18" s="120"/>
      <c r="AC18" s="63"/>
      <c r="AD18" s="83"/>
      <c r="AE18" s="206"/>
      <c r="AF18" s="207"/>
      <c r="AG18" s="208"/>
      <c r="AH18" s="209"/>
      <c r="AI18" s="206"/>
      <c r="AJ18" s="207"/>
      <c r="AK18" s="208"/>
      <c r="AL18" s="83"/>
      <c r="AM18" s="206"/>
      <c r="AN18" s="207"/>
      <c r="AO18" s="208"/>
      <c r="AP18" s="83"/>
      <c r="AQ18" s="206"/>
      <c r="AR18" s="207"/>
      <c r="AS18" s="208"/>
      <c r="AT18" s="83"/>
      <c r="AU18" s="206"/>
      <c r="AV18" s="207"/>
      <c r="AW18" s="208" t="s">
        <v>138</v>
      </c>
      <c r="AX18" s="209" t="s">
        <v>76</v>
      </c>
      <c r="AY18" s="206">
        <v>106.14393726401688</v>
      </c>
      <c r="BA18" s="243"/>
      <c r="BB18" s="243"/>
      <c r="BC18" s="243"/>
      <c r="BD18" s="243"/>
      <c r="BE18" s="243"/>
      <c r="BF18" s="243"/>
      <c r="BG18" s="243"/>
      <c r="BH18" s="243"/>
      <c r="BI18" s="244"/>
      <c r="BJ18" s="215"/>
      <c r="BK18" s="215"/>
      <c r="BL18" s="215"/>
      <c r="BM18" s="215"/>
      <c r="BN18" s="215"/>
    </row>
    <row r="19" spans="1:66" s="67" customFormat="1" ht="12.75" customHeight="1" x14ac:dyDescent="0.2">
      <c r="A19" s="18">
        <v>13</v>
      </c>
      <c r="B19" s="210" t="s">
        <v>138</v>
      </c>
      <c r="C19" s="60"/>
      <c r="D19" s="19" t="s">
        <v>1021</v>
      </c>
      <c r="E19" s="61" t="s">
        <v>1103</v>
      </c>
      <c r="F19" s="62"/>
      <c r="G19" s="141">
        <f>O19+S19+W19+AA19+AE19</f>
        <v>0</v>
      </c>
      <c r="H19" s="204">
        <f>O19+S19+W19+AE19+AI19+AA19+AM19+AQ19</f>
        <v>55.269277711743861</v>
      </c>
      <c r="I19" s="204">
        <f>O19+S19+W19+AE19+AI19+AA19+AQ19+AM19+AU19+AY19</f>
        <v>105.43282235279861</v>
      </c>
      <c r="J19" s="84">
        <f>COUNTA(M19,Q19,U19,AC19,AG19,Y19,AK19,AO19,AS19,AW19)</f>
        <v>2</v>
      </c>
      <c r="K19" s="373">
        <f>I19</f>
        <v>105.43282235279861</v>
      </c>
      <c r="L19" s="133"/>
      <c r="M19" s="63"/>
      <c r="N19" s="83"/>
      <c r="O19" s="140"/>
      <c r="P19" s="120"/>
      <c r="Q19" s="63"/>
      <c r="R19" s="83"/>
      <c r="S19" s="140"/>
      <c r="T19" s="120"/>
      <c r="U19" s="63"/>
      <c r="V19" s="83"/>
      <c r="W19" s="140"/>
      <c r="X19" s="207"/>
      <c r="Y19" s="208"/>
      <c r="Z19" s="209"/>
      <c r="AA19" s="140"/>
      <c r="AB19" s="120"/>
      <c r="AC19" s="63"/>
      <c r="AD19" s="83"/>
      <c r="AE19" s="206"/>
      <c r="AF19" s="207"/>
      <c r="AG19" s="208"/>
      <c r="AH19" s="209"/>
      <c r="AI19" s="206"/>
      <c r="AJ19" s="207"/>
      <c r="AK19" s="208"/>
      <c r="AL19" s="83"/>
      <c r="AM19" s="206"/>
      <c r="AN19" s="207"/>
      <c r="AO19" s="208" t="s">
        <v>138</v>
      </c>
      <c r="AP19" s="83" t="s">
        <v>80</v>
      </c>
      <c r="AQ19" s="206">
        <v>55.269277711743861</v>
      </c>
      <c r="AR19" s="207"/>
      <c r="AS19" s="208" t="s">
        <v>138</v>
      </c>
      <c r="AT19" s="83">
        <v>5</v>
      </c>
      <c r="AU19" s="206">
        <v>50.163544641054756</v>
      </c>
      <c r="AV19" s="207"/>
      <c r="AW19" s="208"/>
      <c r="AX19" s="209"/>
      <c r="AY19" s="206"/>
      <c r="BA19" s="243"/>
      <c r="BB19" s="243"/>
      <c r="BC19" s="243"/>
      <c r="BD19" s="243"/>
      <c r="BE19" s="243"/>
      <c r="BF19" s="243"/>
      <c r="BG19" s="243"/>
      <c r="BH19" s="243"/>
      <c r="BI19" s="244"/>
      <c r="BJ19" s="215"/>
      <c r="BK19" s="215"/>
      <c r="BL19" s="215"/>
      <c r="BM19" s="215"/>
      <c r="BN19" s="215"/>
    </row>
    <row r="20" spans="1:66" s="67" customFormat="1" ht="12.75" customHeight="1" x14ac:dyDescent="0.2">
      <c r="A20" s="18">
        <v>14</v>
      </c>
      <c r="B20" s="210" t="s">
        <v>138</v>
      </c>
      <c r="C20" s="60" t="s">
        <v>1003</v>
      </c>
      <c r="D20" s="19" t="s">
        <v>1004</v>
      </c>
      <c r="E20" s="61" t="s">
        <v>1005</v>
      </c>
      <c r="F20" s="62"/>
      <c r="G20" s="141">
        <f>O20+S20+W20+AA20+AE20</f>
        <v>0</v>
      </c>
      <c r="H20" s="204">
        <f>O20+S20+W20+AE20+AI20+AA20+AM20+AQ20</f>
        <v>94.693907418785869</v>
      </c>
      <c r="I20" s="204">
        <f>O20+S20+W20+AE20+AI20+AA20+AQ20+AM20+AU20+AY20</f>
        <v>94.693907418785869</v>
      </c>
      <c r="J20" s="84">
        <f>COUNTA(M20,Q20,U20,AC20,AG20,Y20,AK20,AO20,AS20,AW20)</f>
        <v>1</v>
      </c>
      <c r="K20" s="373">
        <f>I20</f>
        <v>94.693907418785869</v>
      </c>
      <c r="L20" s="133"/>
      <c r="M20" s="63"/>
      <c r="N20" s="83"/>
      <c r="O20" s="140"/>
      <c r="P20" s="120"/>
      <c r="Q20" s="63"/>
      <c r="R20" s="83"/>
      <c r="S20" s="140"/>
      <c r="T20" s="120"/>
      <c r="U20" s="63"/>
      <c r="V20" s="83"/>
      <c r="W20" s="140"/>
      <c r="X20" s="207"/>
      <c r="Y20" s="208"/>
      <c r="Z20" s="209"/>
      <c r="AA20" s="140"/>
      <c r="AB20" s="120"/>
      <c r="AC20" s="63"/>
      <c r="AD20" s="83"/>
      <c r="AE20" s="206"/>
      <c r="AF20" s="207"/>
      <c r="AG20" s="208"/>
      <c r="AH20" s="209"/>
      <c r="AI20" s="206"/>
      <c r="AJ20" s="207"/>
      <c r="AK20" s="208"/>
      <c r="AL20" s="83"/>
      <c r="AM20" s="206"/>
      <c r="AN20" s="207"/>
      <c r="AO20" s="208" t="s">
        <v>138</v>
      </c>
      <c r="AP20" s="83" t="s">
        <v>77</v>
      </c>
      <c r="AQ20" s="206">
        <v>94.693907418785869</v>
      </c>
      <c r="AR20" s="207"/>
      <c r="AS20" s="208"/>
      <c r="AT20" s="83"/>
      <c r="AU20" s="206"/>
      <c r="AV20" s="207"/>
      <c r="AW20" s="208"/>
      <c r="AX20" s="209"/>
      <c r="AY20" s="206"/>
      <c r="BA20" s="243"/>
      <c r="BB20" s="243"/>
      <c r="BC20" s="243"/>
      <c r="BD20" s="243"/>
      <c r="BE20" s="243"/>
      <c r="BF20" s="243"/>
      <c r="BG20" s="243"/>
      <c r="BH20" s="243"/>
      <c r="BI20" s="244"/>
      <c r="BJ20" s="215"/>
      <c r="BK20" s="215"/>
      <c r="BL20" s="215"/>
      <c r="BM20" s="215"/>
      <c r="BN20" s="215"/>
    </row>
    <row r="21" spans="1:66" s="67" customFormat="1" ht="12.75" customHeight="1" x14ac:dyDescent="0.2">
      <c r="A21" s="18">
        <v>15</v>
      </c>
      <c r="B21" s="210" t="s">
        <v>138</v>
      </c>
      <c r="C21" s="60" t="s">
        <v>1286</v>
      </c>
      <c r="D21" s="19" t="s">
        <v>337</v>
      </c>
      <c r="E21" s="61" t="s">
        <v>340</v>
      </c>
      <c r="F21" s="62"/>
      <c r="G21" s="141">
        <f>O21+S21+W21+AA21+AE21</f>
        <v>0</v>
      </c>
      <c r="H21" s="204">
        <f>O21+S21+W21+AE21+AI21+AA21+AM21+AQ21</f>
        <v>55.269277711743861</v>
      </c>
      <c r="I21" s="204">
        <f>O21+S21+W21+AE21+AI21+AA21+AQ21+AM21+AU21+AY21</f>
        <v>65.269277711743854</v>
      </c>
      <c r="J21" s="84">
        <f>COUNTA(M21,Q21,U21,AC21,AG21,Y21,AK21,AO21,AS21,AW21)</f>
        <v>2</v>
      </c>
      <c r="K21" s="373">
        <f>I21</f>
        <v>65.269277711743854</v>
      </c>
      <c r="L21" s="133"/>
      <c r="M21" s="63"/>
      <c r="N21" s="83"/>
      <c r="O21" s="140"/>
      <c r="P21" s="120"/>
      <c r="Q21" s="63"/>
      <c r="R21" s="83"/>
      <c r="S21" s="140"/>
      <c r="T21" s="120"/>
      <c r="U21" s="63"/>
      <c r="V21" s="83"/>
      <c r="W21" s="140"/>
      <c r="X21" s="207"/>
      <c r="Y21" s="208"/>
      <c r="Z21" s="209"/>
      <c r="AA21" s="140"/>
      <c r="AB21" s="120"/>
      <c r="AC21" s="63"/>
      <c r="AD21" s="83"/>
      <c r="AE21" s="206"/>
      <c r="AF21" s="207"/>
      <c r="AG21" s="208"/>
      <c r="AH21" s="209"/>
      <c r="AI21" s="206"/>
      <c r="AJ21" s="207"/>
      <c r="AK21" s="208"/>
      <c r="AL21" s="83"/>
      <c r="AM21" s="206"/>
      <c r="AN21" s="207"/>
      <c r="AO21" s="208" t="s">
        <v>138</v>
      </c>
      <c r="AP21" s="83" t="s">
        <v>80</v>
      </c>
      <c r="AQ21" s="206">
        <v>55.269277711743861</v>
      </c>
      <c r="AR21" s="207"/>
      <c r="AS21" s="208"/>
      <c r="AT21" s="83"/>
      <c r="AU21" s="206"/>
      <c r="AV21" s="207"/>
      <c r="AW21" s="208" t="s">
        <v>138</v>
      </c>
      <c r="AX21" s="209" t="s">
        <v>73</v>
      </c>
      <c r="AY21" s="206">
        <v>10</v>
      </c>
      <c r="BA21" s="243"/>
      <c r="BB21" s="243"/>
      <c r="BC21" s="243"/>
      <c r="BD21" s="243"/>
      <c r="BE21" s="243"/>
      <c r="BF21" s="243"/>
      <c r="BG21" s="243"/>
      <c r="BH21" s="243"/>
      <c r="BI21" s="244"/>
      <c r="BJ21" s="215"/>
      <c r="BK21" s="215"/>
      <c r="BL21" s="215"/>
      <c r="BM21" s="215"/>
      <c r="BN21" s="215"/>
    </row>
    <row r="22" spans="1:66" s="67" customFormat="1" ht="12.75" customHeight="1" x14ac:dyDescent="0.2">
      <c r="A22" s="18">
        <v>16</v>
      </c>
      <c r="B22" s="210" t="s">
        <v>138</v>
      </c>
      <c r="C22" s="60" t="s">
        <v>1013</v>
      </c>
      <c r="D22" s="19" t="s">
        <v>279</v>
      </c>
      <c r="E22" s="61" t="s">
        <v>1014</v>
      </c>
      <c r="F22" s="62"/>
      <c r="G22" s="141">
        <f>O22+S22+W22+AA22+AE22</f>
        <v>0</v>
      </c>
      <c r="H22" s="204">
        <f>O22+S22+W22+AE22+AI22+AA22+AM22+AQ22</f>
        <v>55.269277711743861</v>
      </c>
      <c r="I22" s="204">
        <f>O22+S22+W22+AE22+AI22+AA22+AQ22+AM22+AU22+AY22</f>
        <v>55.269277711743861</v>
      </c>
      <c r="J22" s="84">
        <f>COUNTA(M22,Q22,U22,AC22,AG22,Y22,AK22,AO22,AS22,AW22)</f>
        <v>1</v>
      </c>
      <c r="K22" s="373">
        <f>I22</f>
        <v>55.269277711743861</v>
      </c>
      <c r="L22" s="133"/>
      <c r="M22" s="63"/>
      <c r="N22" s="83"/>
      <c r="O22" s="140"/>
      <c r="P22" s="120"/>
      <c r="Q22" s="63"/>
      <c r="R22" s="83"/>
      <c r="S22" s="140"/>
      <c r="T22" s="120"/>
      <c r="U22" s="63"/>
      <c r="V22" s="83"/>
      <c r="W22" s="140"/>
      <c r="X22" s="207"/>
      <c r="Y22" s="208"/>
      <c r="Z22" s="209"/>
      <c r="AA22" s="140"/>
      <c r="AB22" s="120"/>
      <c r="AC22" s="63"/>
      <c r="AD22" s="83"/>
      <c r="AE22" s="206"/>
      <c r="AF22" s="207"/>
      <c r="AG22" s="208"/>
      <c r="AH22" s="209"/>
      <c r="AI22" s="206"/>
      <c r="AJ22" s="207"/>
      <c r="AK22" s="208"/>
      <c r="AL22" s="83"/>
      <c r="AM22" s="206"/>
      <c r="AN22" s="207"/>
      <c r="AO22" s="208" t="s">
        <v>138</v>
      </c>
      <c r="AP22" s="83" t="s">
        <v>80</v>
      </c>
      <c r="AQ22" s="206">
        <v>55.269277711743861</v>
      </c>
      <c r="AR22" s="207"/>
      <c r="AS22" s="208"/>
      <c r="AT22" s="83"/>
      <c r="AU22" s="206"/>
      <c r="AV22" s="207"/>
      <c r="AW22" s="208"/>
      <c r="AX22" s="209"/>
      <c r="AY22" s="206"/>
      <c r="BA22" s="243"/>
      <c r="BB22" s="243"/>
      <c r="BC22" s="243"/>
      <c r="BD22" s="243"/>
      <c r="BE22" s="243"/>
      <c r="BF22" s="243"/>
      <c r="BG22" s="243"/>
      <c r="BH22" s="243"/>
      <c r="BI22" s="244"/>
      <c r="BJ22" s="215"/>
      <c r="BK22" s="215"/>
      <c r="BL22" s="215"/>
      <c r="BM22" s="215"/>
      <c r="BN22" s="215"/>
    </row>
    <row r="23" spans="1:66" s="67" customFormat="1" ht="12.75" customHeight="1" x14ac:dyDescent="0.2">
      <c r="A23" s="18">
        <v>17</v>
      </c>
      <c r="B23" s="210" t="s">
        <v>138</v>
      </c>
      <c r="C23" s="60" t="s">
        <v>1023</v>
      </c>
      <c r="D23" s="19" t="s">
        <v>1024</v>
      </c>
      <c r="E23" s="61" t="s">
        <v>1025</v>
      </c>
      <c r="F23" s="62"/>
      <c r="G23" s="141">
        <f>O23+S23+W23+AA23+AE23</f>
        <v>0</v>
      </c>
      <c r="H23" s="204">
        <f>O23+S23+W23+AE23+AI23+AA23+AM23+AQ23</f>
        <v>55.269277711743861</v>
      </c>
      <c r="I23" s="204">
        <f>O23+S23+W23+AE23+AI23+AA23+AQ23+AM23+AU23+AY23</f>
        <v>55.269277711743861</v>
      </c>
      <c r="J23" s="84">
        <f>COUNTA(M23,Q23,U23,AC23,AG23,Y23,AK23,AO23,AS23,AW23)</f>
        <v>1</v>
      </c>
      <c r="K23" s="373">
        <f>I23</f>
        <v>55.269277711743861</v>
      </c>
      <c r="L23" s="133"/>
      <c r="M23" s="63"/>
      <c r="N23" s="83"/>
      <c r="O23" s="140"/>
      <c r="P23" s="120"/>
      <c r="Q23" s="63"/>
      <c r="R23" s="83"/>
      <c r="S23" s="140"/>
      <c r="T23" s="120"/>
      <c r="U23" s="63"/>
      <c r="V23" s="83"/>
      <c r="W23" s="140"/>
      <c r="X23" s="207"/>
      <c r="Y23" s="208"/>
      <c r="Z23" s="209"/>
      <c r="AA23" s="140"/>
      <c r="AB23" s="120"/>
      <c r="AC23" s="63"/>
      <c r="AD23" s="83"/>
      <c r="AE23" s="206"/>
      <c r="AF23" s="207"/>
      <c r="AG23" s="208"/>
      <c r="AH23" s="209"/>
      <c r="AI23" s="206"/>
      <c r="AJ23" s="207"/>
      <c r="AK23" s="208"/>
      <c r="AL23" s="83"/>
      <c r="AM23" s="206"/>
      <c r="AN23" s="207"/>
      <c r="AO23" s="208" t="s">
        <v>138</v>
      </c>
      <c r="AP23" s="83" t="s">
        <v>80</v>
      </c>
      <c r="AQ23" s="206">
        <v>55.269277711743861</v>
      </c>
      <c r="AR23" s="207"/>
      <c r="AS23" s="208"/>
      <c r="AT23" s="83"/>
      <c r="AU23" s="206"/>
      <c r="AV23" s="207"/>
      <c r="AW23" s="208"/>
      <c r="AX23" s="209"/>
      <c r="AY23" s="206"/>
      <c r="BA23" s="243"/>
      <c r="BB23" s="243"/>
      <c r="BC23" s="243"/>
      <c r="BD23" s="243"/>
      <c r="BE23" s="243"/>
      <c r="BF23" s="243"/>
      <c r="BG23" s="243"/>
      <c r="BH23" s="243"/>
      <c r="BI23" s="244"/>
      <c r="BJ23" s="215"/>
      <c r="BK23" s="215"/>
      <c r="BL23" s="215"/>
      <c r="BM23" s="215"/>
      <c r="BN23" s="215"/>
    </row>
    <row r="24" spans="1:66" s="67" customFormat="1" ht="12.75" customHeight="1" x14ac:dyDescent="0.2">
      <c r="A24" s="18">
        <v>18</v>
      </c>
      <c r="B24" s="210" t="s">
        <v>138</v>
      </c>
      <c r="C24" s="60" t="s">
        <v>93</v>
      </c>
      <c r="D24" s="19" t="s">
        <v>336</v>
      </c>
      <c r="E24" s="61" t="s">
        <v>1276</v>
      </c>
      <c r="F24" s="62"/>
      <c r="G24" s="141">
        <f>O24+S24+W24+AA24+AE24</f>
        <v>0</v>
      </c>
      <c r="H24" s="204">
        <f>O24+S24+W24+AE24+AI24+AA24+AM24+AQ24</f>
        <v>0</v>
      </c>
      <c r="I24" s="204">
        <f>O24+S24+W24+AE24+AI24+AA24+AQ24+AM24+AU24+AY24</f>
        <v>47.745097999287161</v>
      </c>
      <c r="J24" s="84">
        <f>COUNTA(M24,Q24,U24,AC24,AG24,Y24,AK24,AO24,AS24,AW24)</f>
        <v>1</v>
      </c>
      <c r="K24" s="373">
        <f>I24</f>
        <v>47.745097999287161</v>
      </c>
      <c r="L24" s="133"/>
      <c r="M24" s="63"/>
      <c r="N24" s="83"/>
      <c r="O24" s="140"/>
      <c r="P24" s="120"/>
      <c r="Q24" s="63"/>
      <c r="R24" s="83"/>
      <c r="S24" s="140"/>
      <c r="T24" s="120"/>
      <c r="U24" s="63"/>
      <c r="V24" s="83"/>
      <c r="W24" s="140"/>
      <c r="X24" s="207"/>
      <c r="Y24" s="208"/>
      <c r="Z24" s="209"/>
      <c r="AA24" s="140"/>
      <c r="AB24" s="120"/>
      <c r="AC24" s="63"/>
      <c r="AD24" s="83"/>
      <c r="AE24" s="206"/>
      <c r="AF24" s="207"/>
      <c r="AG24" s="208"/>
      <c r="AH24" s="209"/>
      <c r="AI24" s="206"/>
      <c r="AJ24" s="207"/>
      <c r="AK24" s="208"/>
      <c r="AL24" s="83"/>
      <c r="AM24" s="206"/>
      <c r="AN24" s="207"/>
      <c r="AO24" s="208"/>
      <c r="AP24" s="83"/>
      <c r="AQ24" s="206"/>
      <c r="AR24" s="207"/>
      <c r="AS24" s="208"/>
      <c r="AT24" s="83"/>
      <c r="AU24" s="206"/>
      <c r="AV24" s="207"/>
      <c r="AW24" s="208" t="s">
        <v>138</v>
      </c>
      <c r="AX24" s="209" t="s">
        <v>80</v>
      </c>
      <c r="AY24" s="206">
        <v>47.745097999287161</v>
      </c>
      <c r="BA24" s="243"/>
      <c r="BB24" s="243"/>
      <c r="BC24" s="243"/>
      <c r="BD24" s="243"/>
      <c r="BE24" s="243"/>
      <c r="BF24" s="243"/>
      <c r="BG24" s="243"/>
      <c r="BH24" s="243"/>
      <c r="BI24" s="244"/>
      <c r="BJ24" s="215"/>
      <c r="BK24" s="215"/>
      <c r="BL24" s="215"/>
      <c r="BM24" s="215"/>
      <c r="BN24" s="215"/>
    </row>
    <row r="25" spans="1:66" s="67" customFormat="1" ht="12.75" customHeight="1" x14ac:dyDescent="0.2">
      <c r="A25" s="18">
        <v>19</v>
      </c>
      <c r="B25" s="210" t="s">
        <v>138</v>
      </c>
      <c r="C25" s="60" t="s">
        <v>1281</v>
      </c>
      <c r="D25" s="19" t="s">
        <v>1282</v>
      </c>
      <c r="E25" s="61" t="s">
        <v>1283</v>
      </c>
      <c r="F25" s="62"/>
      <c r="G25" s="141">
        <f>O25+S25+W25+AA25+AE25</f>
        <v>0</v>
      </c>
      <c r="H25" s="204">
        <f>O25+S25+W25+AE25+AI25+AA25+AM25+AQ25</f>
        <v>0</v>
      </c>
      <c r="I25" s="204">
        <f>O25+S25+W25+AE25+AI25+AA25+AQ25+AM25+AU25+AY25</f>
        <v>22.287874528033758</v>
      </c>
      <c r="J25" s="84">
        <f>COUNTA(M25,Q25,U25,AC25,AG25,Y25,AK25,AO25,AS25,AW25)</f>
        <v>1</v>
      </c>
      <c r="K25" s="373">
        <f>I25</f>
        <v>22.287874528033758</v>
      </c>
      <c r="L25" s="133"/>
      <c r="M25" s="63"/>
      <c r="N25" s="83"/>
      <c r="O25" s="140"/>
      <c r="P25" s="120"/>
      <c r="Q25" s="63"/>
      <c r="R25" s="83"/>
      <c r="S25" s="140"/>
      <c r="T25" s="120"/>
      <c r="U25" s="63"/>
      <c r="V25" s="83"/>
      <c r="W25" s="140"/>
      <c r="X25" s="207"/>
      <c r="Y25" s="208"/>
      <c r="Z25" s="209"/>
      <c r="AA25" s="140"/>
      <c r="AB25" s="120"/>
      <c r="AC25" s="63"/>
      <c r="AD25" s="83"/>
      <c r="AE25" s="206"/>
      <c r="AF25" s="207"/>
      <c r="AG25" s="208"/>
      <c r="AH25" s="209"/>
      <c r="AI25" s="206"/>
      <c r="AJ25" s="207"/>
      <c r="AK25" s="208"/>
      <c r="AL25" s="83"/>
      <c r="AM25" s="206"/>
      <c r="AN25" s="207"/>
      <c r="AO25" s="208"/>
      <c r="AP25" s="83"/>
      <c r="AQ25" s="206"/>
      <c r="AR25" s="207"/>
      <c r="AS25" s="208"/>
      <c r="AT25" s="83"/>
      <c r="AU25" s="206"/>
      <c r="AV25" s="207"/>
      <c r="AW25" s="208" t="s">
        <v>138</v>
      </c>
      <c r="AX25" s="209" t="s">
        <v>88</v>
      </c>
      <c r="AY25" s="206">
        <v>22.287874528033758</v>
      </c>
      <c r="BA25" s="243"/>
      <c r="BB25" s="243"/>
      <c r="BC25" s="243"/>
      <c r="BD25" s="243"/>
      <c r="BE25" s="243"/>
      <c r="BF25" s="243"/>
      <c r="BG25" s="243"/>
      <c r="BH25" s="243"/>
      <c r="BI25" s="244"/>
      <c r="BJ25" s="215"/>
      <c r="BK25" s="215"/>
      <c r="BL25" s="215"/>
      <c r="BM25" s="215"/>
      <c r="BN25" s="215"/>
    </row>
    <row r="26" spans="1:66" s="67" customFormat="1" ht="12.75" customHeight="1" x14ac:dyDescent="0.2">
      <c r="A26" s="18">
        <v>20</v>
      </c>
      <c r="B26" s="210" t="s">
        <v>138</v>
      </c>
      <c r="C26" s="60" t="s">
        <v>91</v>
      </c>
      <c r="D26" s="19" t="s">
        <v>1312</v>
      </c>
      <c r="E26" s="61" t="s">
        <v>1313</v>
      </c>
      <c r="F26" s="62"/>
      <c r="G26" s="141">
        <f>O26+S26+W26+AA26+AE26</f>
        <v>0</v>
      </c>
      <c r="H26" s="204">
        <f>O26+S26+W26+AE26+AI26+AA26+AM26+AQ26</f>
        <v>0</v>
      </c>
      <c r="I26" s="204">
        <f>O26+S26+W26+AE26+AI26+AA26+AQ26+AM26+AU26+AY26</f>
        <v>14.285714285714285</v>
      </c>
      <c r="J26" s="84">
        <f>COUNTA(M26,Q26,U26,AC26,AG26,Y26,AK26,AO26,AS26,AW26)</f>
        <v>1</v>
      </c>
      <c r="K26" s="373">
        <f>I26</f>
        <v>14.285714285714285</v>
      </c>
      <c r="L26" s="133"/>
      <c r="M26" s="63"/>
      <c r="N26" s="83"/>
      <c r="O26" s="140"/>
      <c r="P26" s="120"/>
      <c r="Q26" s="63"/>
      <c r="R26" s="83"/>
      <c r="S26" s="140"/>
      <c r="T26" s="120"/>
      <c r="U26" s="63"/>
      <c r="V26" s="83"/>
      <c r="W26" s="140"/>
      <c r="X26" s="207"/>
      <c r="Y26" s="208"/>
      <c r="Z26" s="209"/>
      <c r="AA26" s="140"/>
      <c r="AB26" s="120"/>
      <c r="AC26" s="63"/>
      <c r="AD26" s="83"/>
      <c r="AE26" s="206"/>
      <c r="AF26" s="207"/>
      <c r="AG26" s="208"/>
      <c r="AH26" s="209"/>
      <c r="AI26" s="206"/>
      <c r="AJ26" s="207"/>
      <c r="AK26" s="208"/>
      <c r="AL26" s="83"/>
      <c r="AM26" s="206"/>
      <c r="AN26" s="207"/>
      <c r="AO26" s="208"/>
      <c r="AP26" s="83"/>
      <c r="AQ26" s="206"/>
      <c r="AR26" s="207"/>
      <c r="AS26" s="208"/>
      <c r="AT26" s="83"/>
      <c r="AU26" s="206"/>
      <c r="AV26" s="207"/>
      <c r="AW26" s="208" t="s">
        <v>1305</v>
      </c>
      <c r="AX26" s="209" t="s">
        <v>80</v>
      </c>
      <c r="AY26" s="206">
        <v>14.285714285714285</v>
      </c>
      <c r="BA26" s="243"/>
      <c r="BB26" s="243"/>
      <c r="BC26" s="243"/>
      <c r="BD26" s="243"/>
      <c r="BE26" s="243"/>
      <c r="BF26" s="243"/>
      <c r="BG26" s="243"/>
      <c r="BH26" s="243"/>
      <c r="BI26" s="244"/>
      <c r="BJ26" s="215"/>
      <c r="BK26" s="215"/>
      <c r="BL26" s="215"/>
      <c r="BM26" s="215"/>
      <c r="BN26" s="215"/>
    </row>
    <row r="27" spans="1:66" s="67" customFormat="1" ht="12.75" customHeight="1" x14ac:dyDescent="0.2">
      <c r="A27" s="18">
        <v>1</v>
      </c>
      <c r="B27" s="211" t="s">
        <v>23</v>
      </c>
      <c r="C27" s="60" t="s">
        <v>354</v>
      </c>
      <c r="D27" s="19" t="s">
        <v>116</v>
      </c>
      <c r="E27" s="61" t="s">
        <v>133</v>
      </c>
      <c r="F27" s="62"/>
      <c r="G27" s="141">
        <f>O27+S27+W27+AA27+AE27</f>
        <v>414.54691337495154</v>
      </c>
      <c r="H27" s="204">
        <f>O27+S27+W27+AE27+AI27+AA27+AM27+AQ27</f>
        <v>553.45447589413379</v>
      </c>
      <c r="I27" s="204">
        <f>O27+S27+W27+AE27+AI27+AA27+AQ27+AM27+AU27+AY27</f>
        <v>671.05747546053192</v>
      </c>
      <c r="J27" s="84">
        <f>COUNTA(M27,Q27,U27,AC27,AG27,Y27,AK27,AO27,AS27,AW27)</f>
        <v>5</v>
      </c>
      <c r="K27" s="372">
        <f>I27</f>
        <v>671.05747546053192</v>
      </c>
      <c r="L27" s="133"/>
      <c r="M27" s="63" t="s">
        <v>460</v>
      </c>
      <c r="N27" s="83" t="s">
        <v>74</v>
      </c>
      <c r="O27" s="140">
        <v>147.71212547196626</v>
      </c>
      <c r="P27" s="120"/>
      <c r="Q27" s="63" t="s">
        <v>34</v>
      </c>
      <c r="R27" s="83">
        <v>2</v>
      </c>
      <c r="S27" s="140">
        <v>127.92722538380309</v>
      </c>
      <c r="T27" s="120"/>
      <c r="U27" s="63" t="s">
        <v>23</v>
      </c>
      <c r="V27" s="83" t="s">
        <v>74</v>
      </c>
      <c r="W27" s="140">
        <v>138.90756251918219</v>
      </c>
      <c r="X27" s="207"/>
      <c r="Y27" s="208"/>
      <c r="Z27" s="209"/>
      <c r="AA27" s="140"/>
      <c r="AB27" s="120"/>
      <c r="AC27" s="63"/>
      <c r="AD27" s="83"/>
      <c r="AE27" s="206"/>
      <c r="AF27" s="207"/>
      <c r="AG27" s="208"/>
      <c r="AH27" s="209"/>
      <c r="AI27" s="206"/>
      <c r="AJ27" s="207"/>
      <c r="AK27" s="208" t="s">
        <v>460</v>
      </c>
      <c r="AL27" s="83">
        <v>1</v>
      </c>
      <c r="AM27" s="206">
        <v>138.90756251918219</v>
      </c>
      <c r="AN27" s="207"/>
      <c r="AO27" s="208"/>
      <c r="AP27" s="83"/>
      <c r="AQ27" s="206"/>
      <c r="AR27" s="207"/>
      <c r="AS27" s="208" t="s">
        <v>23</v>
      </c>
      <c r="AT27" s="83">
        <v>2</v>
      </c>
      <c r="AU27" s="206">
        <v>117.60299956639813</v>
      </c>
      <c r="AV27" s="207"/>
      <c r="AW27" s="208"/>
      <c r="AX27" s="209"/>
      <c r="AY27" s="206"/>
      <c r="BA27" s="243"/>
      <c r="BB27" s="243"/>
      <c r="BC27" s="243"/>
      <c r="BD27" s="243"/>
      <c r="BE27" s="243"/>
      <c r="BF27" s="243"/>
      <c r="BG27" s="243"/>
      <c r="BH27" s="243"/>
      <c r="BI27" s="244"/>
      <c r="BJ27" s="215"/>
      <c r="BK27" s="215"/>
      <c r="BL27" s="215"/>
      <c r="BM27" s="215"/>
      <c r="BN27" s="215"/>
    </row>
    <row r="28" spans="1:66" s="67" customFormat="1" ht="12.75" customHeight="1" x14ac:dyDescent="0.2">
      <c r="A28" s="18">
        <v>2</v>
      </c>
      <c r="B28" s="211" t="s">
        <v>23</v>
      </c>
      <c r="C28" s="60" t="s">
        <v>274</v>
      </c>
      <c r="D28" s="19" t="s">
        <v>289</v>
      </c>
      <c r="E28" s="61" t="s">
        <v>449</v>
      </c>
      <c r="F28" s="62"/>
      <c r="G28" s="141">
        <f>O28+S28+W28+AA28+AE28</f>
        <v>183.35200696362662</v>
      </c>
      <c r="H28" s="204">
        <f>O28+S28+W28+AE28+AI28+AA28+AM28+AQ28</f>
        <v>325.60690896433948</v>
      </c>
      <c r="I28" s="204">
        <f>O28+S28+W28+AE28+AI28+AA28+AQ28+AM28+AU28+AY28</f>
        <v>557.91331074825143</v>
      </c>
      <c r="J28" s="84">
        <f>COUNTA(M28,Q28,U28,AC28,AG28,Y28,AK28,AO28,AS28,AW28)</f>
        <v>5</v>
      </c>
      <c r="K28" s="372">
        <f>I28</f>
        <v>557.91331074825143</v>
      </c>
      <c r="L28" s="133"/>
      <c r="M28" s="63" t="s">
        <v>460</v>
      </c>
      <c r="N28" s="83" t="s">
        <v>79</v>
      </c>
      <c r="O28" s="140">
        <v>53.249007397228503</v>
      </c>
      <c r="P28" s="120"/>
      <c r="Q28" s="63" t="s">
        <v>575</v>
      </c>
      <c r="R28" s="83">
        <v>1</v>
      </c>
      <c r="S28" s="140">
        <v>130.10299956639813</v>
      </c>
      <c r="T28" s="120"/>
      <c r="U28" s="63"/>
      <c r="V28" s="83"/>
      <c r="W28" s="140"/>
      <c r="X28" s="207"/>
      <c r="Y28" s="208"/>
      <c r="Z28" s="209"/>
      <c r="AA28" s="140"/>
      <c r="AB28" s="120"/>
      <c r="AC28" s="63"/>
      <c r="AD28" s="83"/>
      <c r="AE28" s="206"/>
      <c r="AF28" s="207"/>
      <c r="AG28" s="208"/>
      <c r="AH28" s="209"/>
      <c r="AI28" s="206"/>
      <c r="AJ28" s="207"/>
      <c r="AK28" s="208"/>
      <c r="AL28" s="83"/>
      <c r="AM28" s="206"/>
      <c r="AN28" s="207"/>
      <c r="AO28" s="208" t="s">
        <v>460</v>
      </c>
      <c r="AP28" s="83" t="s">
        <v>74</v>
      </c>
      <c r="AQ28" s="206">
        <v>142.25490200071283</v>
      </c>
      <c r="AR28" s="207"/>
      <c r="AS28" s="208" t="s">
        <v>411</v>
      </c>
      <c r="AT28" s="83">
        <v>2</v>
      </c>
      <c r="AU28" s="206">
        <v>90.051499783199063</v>
      </c>
      <c r="AV28" s="207"/>
      <c r="AW28" s="208" t="s">
        <v>34</v>
      </c>
      <c r="AX28" s="209" t="s">
        <v>74</v>
      </c>
      <c r="AY28" s="206">
        <v>142.25490200071283</v>
      </c>
      <c r="BA28" s="243"/>
      <c r="BB28" s="243"/>
      <c r="BC28" s="243"/>
      <c r="BD28" s="243"/>
      <c r="BE28" s="243"/>
      <c r="BF28" s="243"/>
      <c r="BG28" s="243"/>
      <c r="BH28" s="243"/>
      <c r="BI28" s="244"/>
      <c r="BJ28" s="215"/>
      <c r="BK28" s="215"/>
      <c r="BL28" s="215"/>
      <c r="BM28" s="215"/>
      <c r="BN28" s="215"/>
    </row>
    <row r="29" spans="1:66" s="67" customFormat="1" ht="12.75" customHeight="1" x14ac:dyDescent="0.2">
      <c r="A29" s="18">
        <v>3</v>
      </c>
      <c r="B29" s="211" t="s">
        <v>23</v>
      </c>
      <c r="C29" s="60" t="s">
        <v>463</v>
      </c>
      <c r="D29" s="19" t="s">
        <v>43</v>
      </c>
      <c r="E29" s="61" t="s">
        <v>492</v>
      </c>
      <c r="F29" s="62"/>
      <c r="G29" s="141">
        <f>O29+S29+W29+AA29+AE29</f>
        <v>191.68534029695996</v>
      </c>
      <c r="H29" s="204">
        <f>O29+S29+W29+AE29+AI29+AA29+AM29+AQ29</f>
        <v>191.68534029695996</v>
      </c>
      <c r="I29" s="204">
        <f>O29+S29+W29+AE29+AI29+AA29+AQ29+AM29+AU29+AY29</f>
        <v>439.39133942975621</v>
      </c>
      <c r="J29" s="84">
        <f>COUNTA(M29,Q29,U29,AC29,AG29,Y29,AK29,AO29,AS29,AW29)</f>
        <v>4</v>
      </c>
      <c r="K29" s="372">
        <f>I29</f>
        <v>439.39133942975621</v>
      </c>
      <c r="L29" s="133"/>
      <c r="M29" s="63" t="s">
        <v>460</v>
      </c>
      <c r="N29" s="83" t="s">
        <v>76</v>
      </c>
      <c r="O29" s="140">
        <v>101.6338405137609</v>
      </c>
      <c r="P29" s="120"/>
      <c r="Q29" s="63" t="s">
        <v>575</v>
      </c>
      <c r="R29" s="83">
        <v>2</v>
      </c>
      <c r="S29" s="140">
        <v>90.051499783199063</v>
      </c>
      <c r="T29" s="120"/>
      <c r="U29" s="63"/>
      <c r="V29" s="83"/>
      <c r="W29" s="140"/>
      <c r="X29" s="207"/>
      <c r="Y29" s="208"/>
      <c r="Z29" s="209"/>
      <c r="AA29" s="140"/>
      <c r="AB29" s="120"/>
      <c r="AC29" s="63"/>
      <c r="AD29" s="83"/>
      <c r="AE29" s="206"/>
      <c r="AF29" s="207"/>
      <c r="AG29" s="208"/>
      <c r="AH29" s="209"/>
      <c r="AI29" s="206"/>
      <c r="AJ29" s="207"/>
      <c r="AK29" s="208"/>
      <c r="AL29" s="83"/>
      <c r="AM29" s="206"/>
      <c r="AN29" s="207"/>
      <c r="AO29" s="208"/>
      <c r="AP29" s="83"/>
      <c r="AQ29" s="206"/>
      <c r="AR29" s="207"/>
      <c r="AS29" s="208" t="s">
        <v>411</v>
      </c>
      <c r="AT29" s="83">
        <v>1</v>
      </c>
      <c r="AU29" s="206">
        <v>130.10299956639813</v>
      </c>
      <c r="AV29" s="207"/>
      <c r="AW29" s="208" t="s">
        <v>1290</v>
      </c>
      <c r="AX29" s="209" t="s">
        <v>75</v>
      </c>
      <c r="AY29" s="206">
        <v>117.60299956639813</v>
      </c>
      <c r="BA29" s="243"/>
      <c r="BB29" s="243"/>
      <c r="BC29" s="243"/>
      <c r="BD29" s="243"/>
      <c r="BE29" s="243"/>
      <c r="BF29" s="243"/>
      <c r="BG29" s="243"/>
      <c r="BH29" s="243"/>
      <c r="BI29" s="244"/>
      <c r="BJ29" s="215"/>
      <c r="BK29" s="215"/>
      <c r="BL29" s="215"/>
      <c r="BM29" s="215"/>
      <c r="BN29" s="215"/>
    </row>
    <row r="30" spans="1:66" s="67" customFormat="1" ht="12.75" customHeight="1" x14ac:dyDescent="0.2">
      <c r="A30" s="18">
        <v>4</v>
      </c>
      <c r="B30" s="211" t="s">
        <v>23</v>
      </c>
      <c r="C30" s="60" t="s">
        <v>461</v>
      </c>
      <c r="D30" s="19" t="s">
        <v>137</v>
      </c>
      <c r="E30" s="61" t="s">
        <v>462</v>
      </c>
      <c r="F30" s="62"/>
      <c r="G30" s="141">
        <f>O30+S30+W30+AA30+AE30</f>
        <v>228.73891064697256</v>
      </c>
      <c r="H30" s="204">
        <f>O30+S30+W30+AE30+AI30+AA30+AM30+AQ30</f>
        <v>310.45707709683825</v>
      </c>
      <c r="I30" s="204">
        <f>O30+S30+W30+AE30+AI30+AA30+AQ30+AM30+AU30+AY30</f>
        <v>406.75551371045231</v>
      </c>
      <c r="J30" s="84">
        <f>COUNTA(M30,Q30,U30,AC30,AG30,Y30,AK30,AO30,AS30,AW30)</f>
        <v>4</v>
      </c>
      <c r="K30" s="372">
        <f>I30</f>
        <v>406.75551371045231</v>
      </c>
      <c r="L30" s="133"/>
      <c r="M30" s="63" t="s">
        <v>460</v>
      </c>
      <c r="N30" s="83" t="s">
        <v>75</v>
      </c>
      <c r="O30" s="140">
        <v>121.54951457765607</v>
      </c>
      <c r="P30" s="120"/>
      <c r="Q30" s="63"/>
      <c r="R30" s="83"/>
      <c r="S30" s="140"/>
      <c r="T30" s="120"/>
      <c r="U30" s="63" t="s">
        <v>23</v>
      </c>
      <c r="V30" s="83" t="s">
        <v>75</v>
      </c>
      <c r="W30" s="140">
        <v>107.18939606931647</v>
      </c>
      <c r="X30" s="207"/>
      <c r="Y30" s="208"/>
      <c r="Z30" s="209"/>
      <c r="AA30" s="140"/>
      <c r="AB30" s="120"/>
      <c r="AC30" s="63"/>
      <c r="AD30" s="83"/>
      <c r="AE30" s="206"/>
      <c r="AF30" s="207"/>
      <c r="AG30" s="208"/>
      <c r="AH30" s="209"/>
      <c r="AI30" s="206"/>
      <c r="AJ30" s="207"/>
      <c r="AK30" s="208" t="s">
        <v>460</v>
      </c>
      <c r="AL30" s="83">
        <v>3</v>
      </c>
      <c r="AM30" s="206">
        <v>81.71816644986572</v>
      </c>
      <c r="AN30" s="207"/>
      <c r="AO30" s="208"/>
      <c r="AP30" s="83"/>
      <c r="AQ30" s="206"/>
      <c r="AR30" s="207"/>
      <c r="AS30" s="208" t="s">
        <v>23</v>
      </c>
      <c r="AT30" s="83">
        <v>3</v>
      </c>
      <c r="AU30" s="206">
        <v>96.298436613614058</v>
      </c>
      <c r="AV30" s="207"/>
      <c r="AW30" s="208"/>
      <c r="AX30" s="209"/>
      <c r="AY30" s="206"/>
      <c r="BA30" s="243"/>
      <c r="BB30" s="243"/>
      <c r="BC30" s="243"/>
      <c r="BD30" s="243"/>
      <c r="BE30" s="243"/>
      <c r="BF30" s="243"/>
      <c r="BG30" s="243"/>
      <c r="BH30" s="243"/>
      <c r="BI30" s="244"/>
      <c r="BJ30" s="215"/>
      <c r="BK30" s="215"/>
      <c r="BL30" s="215"/>
      <c r="BM30" s="215"/>
      <c r="BN30" s="215"/>
    </row>
    <row r="31" spans="1:66" s="67" customFormat="1" ht="12.75" customHeight="1" x14ac:dyDescent="0.2">
      <c r="A31" s="18">
        <v>5</v>
      </c>
      <c r="B31" s="211" t="s">
        <v>23</v>
      </c>
      <c r="C31" s="60" t="s">
        <v>525</v>
      </c>
      <c r="D31" s="19" t="s">
        <v>838</v>
      </c>
      <c r="E31" s="61" t="s">
        <v>899</v>
      </c>
      <c r="F31" s="62"/>
      <c r="G31" s="141">
        <f>O31+S31+W31+AA31+AE31</f>
        <v>110.03175334010996</v>
      </c>
      <c r="H31" s="204">
        <f>O31+S31+W31+AE31+AI31+AA31+AM31+AQ31</f>
        <v>110.03175334010996</v>
      </c>
      <c r="I31" s="204">
        <f>O31+S31+W31+AE31+AI31+AA31+AQ31+AM31+AU31+AY31</f>
        <v>368.10394062150664</v>
      </c>
      <c r="J31" s="84">
        <f>COUNTA(M31,Q31,U31,AC31,AG31,Y31,AK31,AO31,AS31,AW31)</f>
        <v>3</v>
      </c>
      <c r="K31" s="373">
        <f>I31</f>
        <v>368.10394062150664</v>
      </c>
      <c r="L31" s="133"/>
      <c r="M31" s="63"/>
      <c r="N31" s="83"/>
      <c r="O31" s="140"/>
      <c r="P31" s="120"/>
      <c r="Q31" s="63" t="s">
        <v>34</v>
      </c>
      <c r="R31" s="83">
        <v>3</v>
      </c>
      <c r="S31" s="140">
        <v>110.03175334010996</v>
      </c>
      <c r="T31" s="120"/>
      <c r="U31" s="63"/>
      <c r="V31" s="83"/>
      <c r="W31" s="140"/>
      <c r="X31" s="207"/>
      <c r="Y31" s="208"/>
      <c r="Z31" s="209"/>
      <c r="AA31" s="140"/>
      <c r="AB31" s="120"/>
      <c r="AC31" s="63"/>
      <c r="AD31" s="83"/>
      <c r="AE31" s="206"/>
      <c r="AF31" s="207"/>
      <c r="AG31" s="208"/>
      <c r="AH31" s="209"/>
      <c r="AI31" s="206"/>
      <c r="AJ31" s="207"/>
      <c r="AK31" s="208"/>
      <c r="AL31" s="83"/>
      <c r="AM31" s="206"/>
      <c r="AN31" s="207"/>
      <c r="AO31" s="208"/>
      <c r="AP31" s="83"/>
      <c r="AQ31" s="206"/>
      <c r="AR31" s="207"/>
      <c r="AS31" s="208" t="s">
        <v>23</v>
      </c>
      <c r="AT31" s="83">
        <v>1</v>
      </c>
      <c r="AU31" s="206">
        <v>145.15449934959719</v>
      </c>
      <c r="AV31" s="207"/>
      <c r="AW31" s="208" t="s">
        <v>34</v>
      </c>
      <c r="AX31" s="209" t="s">
        <v>75</v>
      </c>
      <c r="AY31" s="206">
        <v>112.91768793179949</v>
      </c>
      <c r="BA31" s="243"/>
      <c r="BB31" s="243"/>
      <c r="BC31" s="243"/>
      <c r="BD31" s="243"/>
      <c r="BE31" s="243"/>
      <c r="BF31" s="243"/>
      <c r="BG31" s="243"/>
      <c r="BH31" s="243"/>
      <c r="BI31" s="244"/>
      <c r="BJ31" s="215"/>
      <c r="BK31" s="215"/>
      <c r="BL31" s="215"/>
      <c r="BM31" s="215"/>
      <c r="BN31" s="215"/>
    </row>
    <row r="32" spans="1:66" s="67" customFormat="1" ht="12.75" customHeight="1" x14ac:dyDescent="0.2">
      <c r="A32" s="18">
        <v>6</v>
      </c>
      <c r="B32" s="211" t="s">
        <v>23</v>
      </c>
      <c r="C32" s="60">
        <v>57</v>
      </c>
      <c r="D32" s="19" t="s">
        <v>359</v>
      </c>
      <c r="E32" s="61" t="s">
        <v>360</v>
      </c>
      <c r="F32" s="62"/>
      <c r="G32" s="141">
        <f>O32+S32+W32+AA32+AE32</f>
        <v>183.5863111416478</v>
      </c>
      <c r="H32" s="204">
        <f>O32+S32+W32+AE32+AI32+AA32+AM32+AQ32</f>
        <v>289.73024840566467</v>
      </c>
      <c r="I32" s="204">
        <f>O32+S32+W32+AE32+AI32+AA32+AQ32+AM32+AU32+AY32</f>
        <v>367.28174818886373</v>
      </c>
      <c r="J32" s="84">
        <f>COUNTA(M32,Q32,U32,AC32,AG32,Y32,AK32,AO32,AS32,AW32)</f>
        <v>5</v>
      </c>
      <c r="K32" s="372">
        <f>I32</f>
        <v>367.28174818886373</v>
      </c>
      <c r="L32" s="133"/>
      <c r="M32" s="63"/>
      <c r="N32" s="83"/>
      <c r="O32" s="140"/>
      <c r="P32" s="120"/>
      <c r="Q32" s="63" t="s">
        <v>575</v>
      </c>
      <c r="R32" s="83">
        <v>3</v>
      </c>
      <c r="S32" s="140">
        <v>56.246936830414995</v>
      </c>
      <c r="T32" s="120"/>
      <c r="U32" s="63"/>
      <c r="V32" s="83"/>
      <c r="W32" s="140"/>
      <c r="X32" s="207"/>
      <c r="Y32" s="208" t="s">
        <v>138</v>
      </c>
      <c r="Z32" s="209">
        <v>3</v>
      </c>
      <c r="AA32" s="140">
        <v>71.092437480817821</v>
      </c>
      <c r="AB32" s="120"/>
      <c r="AC32" s="63" t="s">
        <v>138</v>
      </c>
      <c r="AD32" s="83">
        <v>3</v>
      </c>
      <c r="AE32" s="206">
        <v>56.246936830414995</v>
      </c>
      <c r="AF32" s="207"/>
      <c r="AG32" s="208" t="s">
        <v>460</v>
      </c>
      <c r="AH32" s="209">
        <v>3</v>
      </c>
      <c r="AI32" s="206">
        <v>106.14393726401688</v>
      </c>
      <c r="AJ32" s="207"/>
      <c r="AK32" s="208"/>
      <c r="AL32" s="83"/>
      <c r="AM32" s="206"/>
      <c r="AN32" s="207"/>
      <c r="AO32" s="208"/>
      <c r="AP32" s="83"/>
      <c r="AQ32" s="206"/>
      <c r="AR32" s="207"/>
      <c r="AS32" s="208"/>
      <c r="AT32" s="83"/>
      <c r="AU32" s="206"/>
      <c r="AV32" s="207"/>
      <c r="AW32" s="208" t="s">
        <v>1290</v>
      </c>
      <c r="AX32" s="209" t="s">
        <v>77</v>
      </c>
      <c r="AY32" s="206">
        <v>77.551499783199063</v>
      </c>
      <c r="BA32" s="243"/>
      <c r="BB32" s="243"/>
      <c r="BC32" s="243"/>
      <c r="BD32" s="243"/>
      <c r="BE32" s="243"/>
      <c r="BF32" s="243"/>
      <c r="BG32" s="243"/>
      <c r="BH32" s="243"/>
      <c r="BI32" s="244"/>
      <c r="BJ32" s="215"/>
      <c r="BK32" s="215"/>
      <c r="BL32" s="215"/>
      <c r="BM32" s="215"/>
      <c r="BN32" s="215"/>
    </row>
    <row r="33" spans="1:66" s="67" customFormat="1" ht="12.75" customHeight="1" x14ac:dyDescent="0.2">
      <c r="A33" s="18">
        <v>7</v>
      </c>
      <c r="B33" s="211" t="s">
        <v>23</v>
      </c>
      <c r="C33" s="60" t="s">
        <v>182</v>
      </c>
      <c r="D33" s="19" t="s">
        <v>183</v>
      </c>
      <c r="E33" s="61" t="s">
        <v>184</v>
      </c>
      <c r="F33" s="62"/>
      <c r="G33" s="141">
        <f>O33+S33+W33+AA33+AE33</f>
        <v>252.55149978319906</v>
      </c>
      <c r="H33" s="204">
        <f>O33+S33+W33+AE33+AI33+AA33+AM33+AQ33</f>
        <v>327.60299956639813</v>
      </c>
      <c r="I33" s="204">
        <f>O33+S33+W33+AE33+AI33+AA33+AQ33+AM33+AU33+AY33</f>
        <v>327.60299956639813</v>
      </c>
      <c r="J33" s="84">
        <f>COUNTA(M33,Q33,U33,AC33,AG33,Y33,AK33,AO33,AS33,AW33)</f>
        <v>3</v>
      </c>
      <c r="K33" s="373">
        <f>I33</f>
        <v>327.60299956639813</v>
      </c>
      <c r="L33" s="133"/>
      <c r="M33" s="63"/>
      <c r="N33" s="83"/>
      <c r="O33" s="140"/>
      <c r="P33" s="120"/>
      <c r="Q33" s="63"/>
      <c r="R33" s="83"/>
      <c r="S33" s="140"/>
      <c r="T33" s="120"/>
      <c r="U33" s="63"/>
      <c r="V33" s="83"/>
      <c r="W33" s="140"/>
      <c r="X33" s="207"/>
      <c r="Y33" s="208" t="s">
        <v>919</v>
      </c>
      <c r="Z33" s="209">
        <v>1</v>
      </c>
      <c r="AA33" s="140">
        <v>134.94850021680094</v>
      </c>
      <c r="AB33" s="120"/>
      <c r="AC33" s="63" t="s">
        <v>23</v>
      </c>
      <c r="AD33" s="83">
        <v>2</v>
      </c>
      <c r="AE33" s="206">
        <v>117.60299956639813</v>
      </c>
      <c r="AF33" s="207"/>
      <c r="AG33" s="208" t="s">
        <v>460</v>
      </c>
      <c r="AH33" s="209">
        <v>5</v>
      </c>
      <c r="AI33" s="206">
        <v>75.051499783199063</v>
      </c>
      <c r="AJ33" s="207"/>
      <c r="AK33" s="208"/>
      <c r="AL33" s="83"/>
      <c r="AM33" s="206"/>
      <c r="AN33" s="207"/>
      <c r="AO33" s="208"/>
      <c r="AP33" s="83"/>
      <c r="AQ33" s="206"/>
      <c r="AR33" s="207"/>
      <c r="AS33" s="208"/>
      <c r="AT33" s="83"/>
      <c r="AU33" s="206"/>
      <c r="AV33" s="207"/>
      <c r="AW33" s="208"/>
      <c r="AX33" s="209"/>
      <c r="AY33" s="206"/>
      <c r="BA33" s="243"/>
      <c r="BB33" s="243"/>
      <c r="BC33" s="243"/>
      <c r="BD33" s="243"/>
      <c r="BE33" s="243"/>
      <c r="BF33" s="243"/>
      <c r="BG33" s="243"/>
      <c r="BH33" s="243"/>
      <c r="BI33" s="244"/>
      <c r="BJ33" s="215"/>
      <c r="BK33" s="215"/>
      <c r="BL33" s="215"/>
      <c r="BM33" s="215"/>
      <c r="BN33" s="215"/>
    </row>
    <row r="34" spans="1:66" s="67" customFormat="1" ht="12.75" customHeight="1" x14ac:dyDescent="0.2">
      <c r="A34" s="18">
        <v>8</v>
      </c>
      <c r="B34" s="211" t="s">
        <v>23</v>
      </c>
      <c r="C34" s="60" t="s">
        <v>179</v>
      </c>
      <c r="D34" s="19" t="s">
        <v>180</v>
      </c>
      <c r="E34" s="61" t="s">
        <v>181</v>
      </c>
      <c r="F34" s="62"/>
      <c r="G34" s="141">
        <f>O34+S34+W34+AA34+AE34</f>
        <v>145.15449934959719</v>
      </c>
      <c r="H34" s="204">
        <f>O34+S34+W34+AE34+AI34+AA34+AM34+AQ34</f>
        <v>295.15449934959719</v>
      </c>
      <c r="I34" s="204">
        <f>O34+S34+W34+AE34+AI34+AA34+AQ34+AM34+AU34+AY34</f>
        <v>295.15449934959719</v>
      </c>
      <c r="J34" s="84">
        <f>COUNTA(M34,Q34,U34,AC34,AG34,Y34,AK34,AO34,AS34,AW34)</f>
        <v>2</v>
      </c>
      <c r="K34" s="373">
        <f>I34</f>
        <v>295.15449934959719</v>
      </c>
      <c r="L34" s="133"/>
      <c r="M34" s="63"/>
      <c r="N34" s="83"/>
      <c r="O34" s="140"/>
      <c r="P34" s="120"/>
      <c r="Q34" s="63"/>
      <c r="R34" s="83"/>
      <c r="S34" s="140"/>
      <c r="T34" s="120"/>
      <c r="U34" s="63"/>
      <c r="V34" s="83"/>
      <c r="W34" s="140"/>
      <c r="X34" s="207"/>
      <c r="Y34" s="208"/>
      <c r="Z34" s="209"/>
      <c r="AA34" s="140"/>
      <c r="AB34" s="120"/>
      <c r="AC34" s="63" t="s">
        <v>23</v>
      </c>
      <c r="AD34" s="83">
        <v>1</v>
      </c>
      <c r="AE34" s="206">
        <v>145.15449934959719</v>
      </c>
      <c r="AF34" s="207"/>
      <c r="AG34" s="208" t="s">
        <v>460</v>
      </c>
      <c r="AH34" s="209">
        <v>1</v>
      </c>
      <c r="AI34" s="206">
        <v>150</v>
      </c>
      <c r="AJ34" s="207"/>
      <c r="AK34" s="208"/>
      <c r="AL34" s="83"/>
      <c r="AM34" s="206"/>
      <c r="AN34" s="207"/>
      <c r="AO34" s="208"/>
      <c r="AP34" s="83"/>
      <c r="AQ34" s="206"/>
      <c r="AR34" s="207"/>
      <c r="AS34" s="208"/>
      <c r="AT34" s="83"/>
      <c r="AU34" s="206"/>
      <c r="AV34" s="207"/>
      <c r="AW34" s="208"/>
      <c r="AX34" s="209"/>
      <c r="AY34" s="206"/>
      <c r="BA34" s="243"/>
      <c r="BB34" s="243"/>
      <c r="BC34" s="243"/>
      <c r="BD34" s="243"/>
      <c r="BE34" s="243"/>
      <c r="BF34" s="243"/>
      <c r="BG34" s="243"/>
      <c r="BH34" s="243"/>
      <c r="BI34" s="244"/>
      <c r="BJ34" s="215"/>
      <c r="BK34" s="215"/>
      <c r="BL34" s="215"/>
      <c r="BM34" s="215"/>
      <c r="BN34" s="215"/>
    </row>
    <row r="35" spans="1:66" s="67" customFormat="1" ht="12.75" customHeight="1" x14ac:dyDescent="0.2">
      <c r="A35" s="18">
        <v>9</v>
      </c>
      <c r="B35" s="211" t="s">
        <v>23</v>
      </c>
      <c r="C35" s="60" t="s">
        <v>775</v>
      </c>
      <c r="D35" s="19" t="s">
        <v>776</v>
      </c>
      <c r="E35" s="61" t="s">
        <v>777</v>
      </c>
      <c r="F35" s="62"/>
      <c r="G35" s="141">
        <f>O35+S35+W35+AA35+AE35</f>
        <v>60.205999132796236</v>
      </c>
      <c r="H35" s="204">
        <f>O35+S35+W35+AE35+AI35+AA35+AM35+AQ35</f>
        <v>185.15449934959719</v>
      </c>
      <c r="I35" s="204">
        <f>O35+S35+W35+AE35+AI35+AA35+AQ35+AM35+AU35+AY35</f>
        <v>228.90143618001218</v>
      </c>
      <c r="J35" s="84">
        <f>COUNTA(M35,Q35,U35,AC35,AG35,Y35,AK35,AO35,AS35,AW35)</f>
        <v>3</v>
      </c>
      <c r="K35" s="372">
        <f>I35</f>
        <v>228.90143618001218</v>
      </c>
      <c r="L35" s="133"/>
      <c r="M35" s="63"/>
      <c r="N35" s="83"/>
      <c r="O35" s="140"/>
      <c r="P35" s="120"/>
      <c r="Q35" s="63"/>
      <c r="R35" s="83"/>
      <c r="S35" s="140"/>
      <c r="T35" s="120"/>
      <c r="U35" s="63"/>
      <c r="V35" s="83"/>
      <c r="W35" s="140"/>
      <c r="X35" s="207"/>
      <c r="Y35" s="208"/>
      <c r="Z35" s="209"/>
      <c r="AA35" s="140"/>
      <c r="AB35" s="120"/>
      <c r="AC35" s="63" t="s">
        <v>23</v>
      </c>
      <c r="AD35" s="83">
        <v>5</v>
      </c>
      <c r="AE35" s="206">
        <v>60.205999132796236</v>
      </c>
      <c r="AF35" s="207"/>
      <c r="AG35" s="208" t="s">
        <v>460</v>
      </c>
      <c r="AH35" s="209">
        <v>2</v>
      </c>
      <c r="AI35" s="206">
        <v>124.94850021680094</v>
      </c>
      <c r="AJ35" s="207"/>
      <c r="AK35" s="208"/>
      <c r="AL35" s="83"/>
      <c r="AM35" s="206"/>
      <c r="AN35" s="207"/>
      <c r="AO35" s="208"/>
      <c r="AP35" s="83"/>
      <c r="AQ35" s="206"/>
      <c r="AR35" s="207"/>
      <c r="AS35" s="208"/>
      <c r="AT35" s="83"/>
      <c r="AU35" s="206"/>
      <c r="AV35" s="207"/>
      <c r="AW35" s="208" t="s">
        <v>1290</v>
      </c>
      <c r="AX35" s="209" t="s">
        <v>79</v>
      </c>
      <c r="AY35" s="206">
        <v>43.746936830414995</v>
      </c>
      <c r="BA35" s="243"/>
      <c r="BB35" s="243"/>
      <c r="BC35" s="243"/>
      <c r="BD35" s="243"/>
      <c r="BE35" s="243"/>
      <c r="BF35" s="243"/>
      <c r="BG35" s="243"/>
      <c r="BH35" s="243"/>
      <c r="BI35" s="244"/>
      <c r="BJ35" s="215"/>
      <c r="BK35" s="215"/>
      <c r="BL35" s="215"/>
      <c r="BM35" s="215"/>
      <c r="BN35" s="215"/>
    </row>
    <row r="36" spans="1:66" s="67" customFormat="1" ht="12.75" customHeight="1" x14ac:dyDescent="0.2">
      <c r="A36" s="18">
        <v>10</v>
      </c>
      <c r="B36" s="211" t="s">
        <v>23</v>
      </c>
      <c r="C36" s="60" t="s">
        <v>535</v>
      </c>
      <c r="D36" s="19" t="s">
        <v>843</v>
      </c>
      <c r="E36" s="61" t="s">
        <v>896</v>
      </c>
      <c r="F36" s="62"/>
      <c r="G36" s="141">
        <f>O36+S36+W36+AA36+AE36</f>
        <v>80.75749767747395</v>
      </c>
      <c r="H36" s="204">
        <f>O36+S36+W36+AE36+AI36+AA36+AM36+AQ36</f>
        <v>139.562060630258</v>
      </c>
      <c r="I36" s="204">
        <f>O36+S36+W36+AE36+AI36+AA36+AQ36+AM36+AU36+AY36</f>
        <v>217.11356041345707</v>
      </c>
      <c r="J36" s="84">
        <f>COUNTA(M36,Q36,U36,AC36,AG36,Y36,AK36,AO36,AS36,AW36)</f>
        <v>3</v>
      </c>
      <c r="K36" s="372">
        <f>I36</f>
        <v>217.11356041345707</v>
      </c>
      <c r="L36" s="133"/>
      <c r="M36" s="63"/>
      <c r="N36" s="83"/>
      <c r="O36" s="140"/>
      <c r="P36" s="120"/>
      <c r="Q36" s="63" t="s">
        <v>34</v>
      </c>
      <c r="R36" s="83">
        <v>5</v>
      </c>
      <c r="S36" s="140">
        <v>80.75749767747395</v>
      </c>
      <c r="T36" s="120"/>
      <c r="U36" s="63"/>
      <c r="V36" s="83"/>
      <c r="W36" s="140"/>
      <c r="X36" s="207"/>
      <c r="Y36" s="208"/>
      <c r="Z36" s="209"/>
      <c r="AA36" s="140"/>
      <c r="AB36" s="120"/>
      <c r="AC36" s="63"/>
      <c r="AD36" s="83"/>
      <c r="AE36" s="206"/>
      <c r="AF36" s="207"/>
      <c r="AG36" s="208"/>
      <c r="AH36" s="209"/>
      <c r="AI36" s="206"/>
      <c r="AJ36" s="207"/>
      <c r="AK36" s="208" t="s">
        <v>460</v>
      </c>
      <c r="AL36" s="83">
        <v>4</v>
      </c>
      <c r="AM36" s="206">
        <v>58.80456295278406</v>
      </c>
      <c r="AN36" s="207"/>
      <c r="AO36" s="208"/>
      <c r="AP36" s="83"/>
      <c r="AQ36" s="206"/>
      <c r="AR36" s="207"/>
      <c r="AS36" s="208" t="s">
        <v>23</v>
      </c>
      <c r="AT36" s="83">
        <v>4</v>
      </c>
      <c r="AU36" s="206">
        <v>77.551499783199063</v>
      </c>
      <c r="AV36" s="207"/>
      <c r="AW36" s="208"/>
      <c r="AX36" s="209"/>
      <c r="AY36" s="206"/>
      <c r="BA36" s="243"/>
      <c r="BB36" s="243"/>
      <c r="BC36" s="243"/>
      <c r="BD36" s="243"/>
      <c r="BE36" s="243"/>
      <c r="BF36" s="243"/>
      <c r="BG36" s="243"/>
      <c r="BH36" s="243"/>
      <c r="BI36" s="244"/>
      <c r="BJ36" s="215"/>
      <c r="BK36" s="215"/>
      <c r="BL36" s="215"/>
      <c r="BM36" s="215"/>
      <c r="BN36" s="215"/>
    </row>
    <row r="37" spans="1:66" s="67" customFormat="1" ht="12.75" customHeight="1" x14ac:dyDescent="0.2">
      <c r="A37" s="18">
        <v>11</v>
      </c>
      <c r="B37" s="211" t="s">
        <v>23</v>
      </c>
      <c r="C37" s="60" t="s">
        <v>464</v>
      </c>
      <c r="D37" s="19" t="s">
        <v>291</v>
      </c>
      <c r="E37" s="61" t="s">
        <v>465</v>
      </c>
      <c r="F37" s="62"/>
      <c r="G37" s="141">
        <f>O37+S37+W37+AA37+AE37</f>
        <v>84.275792572234778</v>
      </c>
      <c r="H37" s="204">
        <f>O37+S37+W37+AE37+AI37+AA37+AM37+AQ37</f>
        <v>208.13185530821789</v>
      </c>
      <c r="I37" s="204">
        <f>O37+S37+W37+AE37+AI37+AA37+AQ37+AM37+AU37+AY37</f>
        <v>208.13185530821789</v>
      </c>
      <c r="J37" s="84">
        <f>COUNTA(M37,Q37,U37,AC37,AG37,Y37,AK37,AO37,AS37,AW37)</f>
        <v>2</v>
      </c>
      <c r="K37" s="373">
        <f>I37</f>
        <v>208.13185530821789</v>
      </c>
      <c r="L37" s="133"/>
      <c r="M37" s="63" t="s">
        <v>460</v>
      </c>
      <c r="N37" s="83" t="s">
        <v>77</v>
      </c>
      <c r="O37" s="140">
        <v>84.275792572234778</v>
      </c>
      <c r="P37" s="120"/>
      <c r="Q37" s="63"/>
      <c r="R37" s="83"/>
      <c r="S37" s="140"/>
      <c r="T37" s="120"/>
      <c r="U37" s="63"/>
      <c r="V37" s="83"/>
      <c r="W37" s="140"/>
      <c r="X37" s="207"/>
      <c r="Y37" s="208"/>
      <c r="Z37" s="209"/>
      <c r="AA37" s="140"/>
      <c r="AB37" s="120"/>
      <c r="AC37" s="63"/>
      <c r="AD37" s="83"/>
      <c r="AE37" s="206"/>
      <c r="AF37" s="207"/>
      <c r="AG37" s="208"/>
      <c r="AH37" s="209"/>
      <c r="AI37" s="206"/>
      <c r="AJ37" s="207"/>
      <c r="AK37" s="208" t="s">
        <v>955</v>
      </c>
      <c r="AL37" s="83">
        <v>1</v>
      </c>
      <c r="AM37" s="206">
        <v>123.85606273598313</v>
      </c>
      <c r="AN37" s="207"/>
      <c r="AO37" s="208"/>
      <c r="AP37" s="83"/>
      <c r="AQ37" s="206"/>
      <c r="AR37" s="207"/>
      <c r="AS37" s="208"/>
      <c r="AT37" s="83"/>
      <c r="AU37" s="206"/>
      <c r="AV37" s="207"/>
      <c r="AW37" s="208"/>
      <c r="AX37" s="209"/>
      <c r="AY37" s="206"/>
      <c r="BA37" s="243"/>
      <c r="BB37" s="243"/>
      <c r="BC37" s="243"/>
      <c r="BD37" s="243"/>
      <c r="BE37" s="243"/>
      <c r="BF37" s="243"/>
      <c r="BG37" s="243"/>
      <c r="BH37" s="243"/>
      <c r="BI37" s="244"/>
      <c r="BJ37" s="215"/>
      <c r="BK37" s="215"/>
      <c r="BL37" s="215"/>
      <c r="BM37" s="215"/>
      <c r="BN37" s="215"/>
    </row>
    <row r="38" spans="1:66" s="67" customFormat="1" ht="12.75" customHeight="1" x14ac:dyDescent="0.2">
      <c r="A38" s="18">
        <v>12</v>
      </c>
      <c r="B38" s="211" t="s">
        <v>23</v>
      </c>
      <c r="C38" s="60" t="s">
        <v>529</v>
      </c>
      <c r="D38" s="19" t="s">
        <v>840</v>
      </c>
      <c r="E38" s="61" t="s">
        <v>895</v>
      </c>
      <c r="F38" s="62"/>
      <c r="G38" s="141">
        <f>O38+S38+W38+AA38+AE38</f>
        <v>94.693907418785869</v>
      </c>
      <c r="H38" s="204">
        <f>O38+S38+W38+AE38+AI38+AA38+AM38+AQ38</f>
        <v>207.61159535058536</v>
      </c>
      <c r="I38" s="204">
        <f>O38+S38+W38+AE38+AI38+AA38+AQ38+AM38+AU38+AY38</f>
        <v>207.61159535058536</v>
      </c>
      <c r="J38" s="84">
        <f>COUNTA(M38,Q38,U38,AC38,AG38,Y38,AK38,AO38,AS38,AW38)</f>
        <v>2</v>
      </c>
      <c r="K38" s="373">
        <f>I38</f>
        <v>207.61159535058536</v>
      </c>
      <c r="L38" s="133"/>
      <c r="M38" s="63"/>
      <c r="N38" s="83"/>
      <c r="O38" s="140"/>
      <c r="P38" s="120"/>
      <c r="Q38" s="63" t="s">
        <v>34</v>
      </c>
      <c r="R38" s="83">
        <v>4</v>
      </c>
      <c r="S38" s="140">
        <v>94.693907418785869</v>
      </c>
      <c r="T38" s="120"/>
      <c r="U38" s="63"/>
      <c r="V38" s="83"/>
      <c r="W38" s="140"/>
      <c r="X38" s="207"/>
      <c r="Y38" s="208"/>
      <c r="Z38" s="209"/>
      <c r="AA38" s="140"/>
      <c r="AB38" s="120"/>
      <c r="AC38" s="63"/>
      <c r="AD38" s="83"/>
      <c r="AE38" s="206"/>
      <c r="AF38" s="207"/>
      <c r="AG38" s="208"/>
      <c r="AH38" s="209"/>
      <c r="AI38" s="206"/>
      <c r="AJ38" s="207"/>
      <c r="AK38" s="208"/>
      <c r="AL38" s="83"/>
      <c r="AM38" s="206"/>
      <c r="AN38" s="207"/>
      <c r="AO38" s="208" t="s">
        <v>460</v>
      </c>
      <c r="AP38" s="83" t="s">
        <v>75</v>
      </c>
      <c r="AQ38" s="206">
        <v>112.91768793179949</v>
      </c>
      <c r="AR38" s="207"/>
      <c r="AS38" s="208"/>
      <c r="AT38" s="83"/>
      <c r="AU38" s="206"/>
      <c r="AV38" s="207"/>
      <c r="AW38" s="208"/>
      <c r="AX38" s="209"/>
      <c r="AY38" s="206"/>
      <c r="BA38" s="243"/>
      <c r="BB38" s="243"/>
      <c r="BC38" s="243"/>
      <c r="BD38" s="243"/>
      <c r="BE38" s="243"/>
      <c r="BF38" s="243"/>
      <c r="BG38" s="243"/>
      <c r="BH38" s="243"/>
      <c r="BI38" s="244"/>
      <c r="BJ38" s="215"/>
      <c r="BK38" s="215"/>
      <c r="BL38" s="215"/>
      <c r="BM38" s="215"/>
      <c r="BN38" s="215"/>
    </row>
    <row r="39" spans="1:66" s="67" customFormat="1" ht="12.75" customHeight="1" x14ac:dyDescent="0.2">
      <c r="A39" s="18">
        <v>13</v>
      </c>
      <c r="B39" s="211" t="s">
        <v>23</v>
      </c>
      <c r="C39" s="60" t="s">
        <v>216</v>
      </c>
      <c r="D39" s="19" t="s">
        <v>373</v>
      </c>
      <c r="E39" s="61" t="s">
        <v>217</v>
      </c>
      <c r="F39" s="62"/>
      <c r="G39" s="141">
        <f>O39+S39+W39+AA39+AE39</f>
        <v>96.298436613614058</v>
      </c>
      <c r="H39" s="204">
        <f>O39+S39+W39+AE39+AI39+AA39+AM39+AQ39</f>
        <v>186.19543704721593</v>
      </c>
      <c r="I39" s="204">
        <f>O39+S39+W39+AE39+AI39+AA39+AQ39+AM39+AU39+AY39</f>
        <v>186.19543704721593</v>
      </c>
      <c r="J39" s="84">
        <f>COUNTA(M39,Q39,U39,AC39,AG39,Y39,AK39,AO39,AS39,AW39)</f>
        <v>2</v>
      </c>
      <c r="K39" s="373">
        <f>I39</f>
        <v>186.19543704721593</v>
      </c>
      <c r="L39" s="133"/>
      <c r="M39" s="63"/>
      <c r="N39" s="83"/>
      <c r="O39" s="140"/>
      <c r="P39" s="120"/>
      <c r="Q39" s="63"/>
      <c r="R39" s="83"/>
      <c r="S39" s="140"/>
      <c r="T39" s="120"/>
      <c r="U39" s="63"/>
      <c r="V39" s="83"/>
      <c r="W39" s="140"/>
      <c r="X39" s="207"/>
      <c r="Y39" s="208"/>
      <c r="Z39" s="209"/>
      <c r="AA39" s="140"/>
      <c r="AB39" s="120"/>
      <c r="AC39" s="63" t="s">
        <v>23</v>
      </c>
      <c r="AD39" s="83">
        <v>3</v>
      </c>
      <c r="AE39" s="206">
        <v>96.298436613614058</v>
      </c>
      <c r="AF39" s="207"/>
      <c r="AG39" s="208" t="s">
        <v>460</v>
      </c>
      <c r="AH39" s="209">
        <v>4</v>
      </c>
      <c r="AI39" s="206">
        <v>89.897000433601875</v>
      </c>
      <c r="AJ39" s="207"/>
      <c r="AK39" s="208"/>
      <c r="AL39" s="83"/>
      <c r="AM39" s="206"/>
      <c r="AN39" s="207"/>
      <c r="AO39" s="208"/>
      <c r="AP39" s="83"/>
      <c r="AQ39" s="206"/>
      <c r="AR39" s="207"/>
      <c r="AS39" s="208"/>
      <c r="AT39" s="83"/>
      <c r="AU39" s="206"/>
      <c r="AV39" s="207"/>
      <c r="AW39" s="208"/>
      <c r="AX39" s="209"/>
      <c r="AY39" s="206"/>
      <c r="BA39" s="243"/>
      <c r="BB39" s="243"/>
      <c r="BC39" s="243"/>
      <c r="BD39" s="243"/>
      <c r="BE39" s="243"/>
      <c r="BF39" s="243"/>
      <c r="BG39" s="243"/>
      <c r="BH39" s="243"/>
      <c r="BI39" s="244"/>
      <c r="BJ39" s="215"/>
      <c r="BK39" s="215"/>
      <c r="BL39" s="215"/>
      <c r="BM39" s="215"/>
      <c r="BN39" s="215"/>
    </row>
    <row r="40" spans="1:66" s="67" customFormat="1" ht="12.75" customHeight="1" x14ac:dyDescent="0.2">
      <c r="A40" s="18">
        <v>14</v>
      </c>
      <c r="B40" s="211" t="s">
        <v>23</v>
      </c>
      <c r="C40" s="60" t="s">
        <v>585</v>
      </c>
      <c r="D40" s="19" t="s">
        <v>859</v>
      </c>
      <c r="E40" s="61" t="s">
        <v>885</v>
      </c>
      <c r="F40" s="62"/>
      <c r="G40" s="141">
        <f>O40+S40+W40+AA40+AE40</f>
        <v>96.092437480817821</v>
      </c>
      <c r="H40" s="204">
        <f>O40+S40+W40+AE40+AI40+AA40+AM40+AQ40</f>
        <v>96.092437480817821</v>
      </c>
      <c r="I40" s="204">
        <f>O40+S40+W40+AE40+AI40+AA40+AQ40+AM40+AU40+AY40</f>
        <v>180.23897166011713</v>
      </c>
      <c r="J40" s="84">
        <f>COUNTA(M40,Q40,U40,AC40,AG40,Y40,AK40,AO40,AS40,AW40)</f>
        <v>4</v>
      </c>
      <c r="K40" s="372">
        <f>I40</f>
        <v>180.23897166011713</v>
      </c>
      <c r="L40" s="133"/>
      <c r="M40" s="63"/>
      <c r="N40" s="83"/>
      <c r="O40" s="140"/>
      <c r="P40" s="120"/>
      <c r="Q40" s="63" t="s">
        <v>575</v>
      </c>
      <c r="R40" s="83">
        <v>4</v>
      </c>
      <c r="S40" s="140">
        <v>25</v>
      </c>
      <c r="T40" s="120"/>
      <c r="U40" s="63" t="s">
        <v>358</v>
      </c>
      <c r="V40" s="83" t="s">
        <v>76</v>
      </c>
      <c r="W40" s="140">
        <v>71.092437480817821</v>
      </c>
      <c r="X40" s="207"/>
      <c r="Y40" s="208"/>
      <c r="Z40" s="209"/>
      <c r="AA40" s="140"/>
      <c r="AB40" s="120"/>
      <c r="AC40" s="63"/>
      <c r="AD40" s="83"/>
      <c r="AE40" s="206"/>
      <c r="AF40" s="207"/>
      <c r="AG40" s="208"/>
      <c r="AH40" s="209"/>
      <c r="AI40" s="206"/>
      <c r="AJ40" s="207"/>
      <c r="AK40" s="208"/>
      <c r="AL40" s="83"/>
      <c r="AM40" s="206"/>
      <c r="AN40" s="207"/>
      <c r="AO40" s="208"/>
      <c r="AP40" s="83"/>
      <c r="AQ40" s="206"/>
      <c r="AR40" s="207"/>
      <c r="AS40" s="208" t="s">
        <v>411</v>
      </c>
      <c r="AT40" s="83">
        <v>3</v>
      </c>
      <c r="AU40" s="206">
        <v>56.246936830414995</v>
      </c>
      <c r="AV40" s="207"/>
      <c r="AW40" s="208" t="s">
        <v>1290</v>
      </c>
      <c r="AX40" s="209" t="s">
        <v>80</v>
      </c>
      <c r="AY40" s="206">
        <v>27.899597348884335</v>
      </c>
      <c r="BA40" s="243"/>
      <c r="BB40" s="243"/>
      <c r="BC40" s="243"/>
      <c r="BD40" s="243"/>
      <c r="BE40" s="243"/>
      <c r="BF40" s="243"/>
      <c r="BG40" s="243"/>
      <c r="BH40" s="243"/>
      <c r="BI40" s="244"/>
      <c r="BJ40" s="215"/>
      <c r="BK40" s="215"/>
      <c r="BL40" s="215"/>
      <c r="BM40" s="215"/>
      <c r="BN40" s="215"/>
    </row>
    <row r="41" spans="1:66" s="67" customFormat="1" ht="12.75" customHeight="1" x14ac:dyDescent="0.2">
      <c r="A41" s="18">
        <v>15</v>
      </c>
      <c r="B41" s="211" t="s">
        <v>23</v>
      </c>
      <c r="C41" s="60" t="s">
        <v>556</v>
      </c>
      <c r="D41" s="19" t="s">
        <v>857</v>
      </c>
      <c r="E41" s="61" t="s">
        <v>883</v>
      </c>
      <c r="F41" s="62"/>
      <c r="G41" s="141">
        <f>O41+S41+W41+AA41+AE41</f>
        <v>31.630236058672281</v>
      </c>
      <c r="H41" s="204">
        <f>O41+S41+W41+AE41+AI41+AA41+AM41+AQ41</f>
        <v>119.08617633544161</v>
      </c>
      <c r="I41" s="204">
        <f>O41+S41+W41+AE41+AI41+AA41+AQ41+AM41+AU41+AY41</f>
        <v>162.83311316585662</v>
      </c>
      <c r="J41" s="84">
        <f>COUNTA(M41,Q41,U41,AC41,AG41,Y41,AK41,AO41,AS41,AW41)</f>
        <v>4</v>
      </c>
      <c r="K41" s="372">
        <f>I41</f>
        <v>162.83311316585662</v>
      </c>
      <c r="L41" s="133"/>
      <c r="M41" s="63"/>
      <c r="N41" s="83"/>
      <c r="O41" s="140"/>
      <c r="P41" s="120"/>
      <c r="Q41" s="63" t="s">
        <v>34</v>
      </c>
      <c r="R41" s="83">
        <v>9</v>
      </c>
      <c r="S41" s="140">
        <v>31.630236058672281</v>
      </c>
      <c r="T41" s="120"/>
      <c r="U41" s="63"/>
      <c r="V41" s="83"/>
      <c r="W41" s="140"/>
      <c r="X41" s="207"/>
      <c r="Y41" s="208"/>
      <c r="Z41" s="209"/>
      <c r="AA41" s="140"/>
      <c r="AB41" s="120"/>
      <c r="AC41" s="63"/>
      <c r="AD41" s="83"/>
      <c r="AE41" s="206"/>
      <c r="AF41" s="207"/>
      <c r="AG41" s="208"/>
      <c r="AH41" s="209"/>
      <c r="AI41" s="206"/>
      <c r="AJ41" s="207"/>
      <c r="AK41" s="208" t="s">
        <v>460</v>
      </c>
      <c r="AL41" s="83">
        <v>5</v>
      </c>
      <c r="AM41" s="206">
        <v>37.29239563571457</v>
      </c>
      <c r="AN41" s="207"/>
      <c r="AO41" s="208" t="s">
        <v>460</v>
      </c>
      <c r="AP41" s="83" t="s">
        <v>78</v>
      </c>
      <c r="AQ41" s="206">
        <v>50.163544641054756</v>
      </c>
      <c r="AR41" s="207"/>
      <c r="AS41" s="208" t="s">
        <v>23</v>
      </c>
      <c r="AT41" s="83">
        <v>6</v>
      </c>
      <c r="AU41" s="206">
        <v>43.746936830414995</v>
      </c>
      <c r="AV41" s="207"/>
      <c r="AW41" s="208"/>
      <c r="AX41" s="209"/>
      <c r="AY41" s="206"/>
      <c r="BA41" s="243"/>
      <c r="BB41" s="243"/>
      <c r="BC41" s="243"/>
      <c r="BD41" s="243"/>
      <c r="BE41" s="243"/>
      <c r="BF41" s="243"/>
      <c r="BG41" s="243"/>
      <c r="BH41" s="243"/>
      <c r="BI41" s="244"/>
      <c r="BJ41" s="215"/>
      <c r="BK41" s="215"/>
      <c r="BL41" s="215"/>
      <c r="BM41" s="215"/>
      <c r="BN41" s="215"/>
    </row>
    <row r="42" spans="1:66" s="67" customFormat="1" ht="12.75" customHeight="1" x14ac:dyDescent="0.2">
      <c r="A42" s="18">
        <v>16</v>
      </c>
      <c r="B42" s="211" t="s">
        <v>23</v>
      </c>
      <c r="C42" s="60" t="s">
        <v>516</v>
      </c>
      <c r="D42" s="19" t="s">
        <v>834</v>
      </c>
      <c r="E42" s="61" t="s">
        <v>894</v>
      </c>
      <c r="F42" s="62"/>
      <c r="G42" s="141">
        <f>O42+S42+W42+AA42+AE42</f>
        <v>152.06963425791125</v>
      </c>
      <c r="H42" s="204">
        <f>O42+S42+W42+AE42+AI42+AA42+AM42+AQ42</f>
        <v>152.06963425791125</v>
      </c>
      <c r="I42" s="204">
        <f>O42+S42+W42+AE42+AI42+AA42+AQ42+AM42+AU42+AY42</f>
        <v>152.06963425791125</v>
      </c>
      <c r="J42" s="84">
        <f>COUNTA(M42,Q42,U42,AC42,AG42,Y42,AK42,AO42,AS42,AW42)</f>
        <v>1</v>
      </c>
      <c r="K42" s="373">
        <f>I42</f>
        <v>152.06963425791125</v>
      </c>
      <c r="L42" s="133"/>
      <c r="M42" s="63"/>
      <c r="N42" s="83"/>
      <c r="O42" s="140"/>
      <c r="P42" s="120"/>
      <c r="Q42" s="63" t="s">
        <v>34</v>
      </c>
      <c r="R42" s="83">
        <v>1</v>
      </c>
      <c r="S42" s="140">
        <v>152.06963425791125</v>
      </c>
      <c r="T42" s="120"/>
      <c r="U42" s="63"/>
      <c r="V42" s="83"/>
      <c r="W42" s="140"/>
      <c r="X42" s="207"/>
      <c r="Y42" s="208"/>
      <c r="Z42" s="209"/>
      <c r="AA42" s="140"/>
      <c r="AB42" s="120"/>
      <c r="AC42" s="63"/>
      <c r="AD42" s="83"/>
      <c r="AE42" s="206"/>
      <c r="AF42" s="207"/>
      <c r="AG42" s="208"/>
      <c r="AH42" s="209"/>
      <c r="AI42" s="206"/>
      <c r="AJ42" s="207"/>
      <c r="AK42" s="208"/>
      <c r="AL42" s="83"/>
      <c r="AM42" s="206"/>
      <c r="AN42" s="207"/>
      <c r="AO42" s="208"/>
      <c r="AP42" s="83"/>
      <c r="AQ42" s="206"/>
      <c r="AR42" s="207"/>
      <c r="AS42" s="208"/>
      <c r="AT42" s="83"/>
      <c r="AU42" s="206"/>
      <c r="AV42" s="207"/>
      <c r="AW42" s="208"/>
      <c r="AX42" s="209"/>
      <c r="AY42" s="206"/>
      <c r="BA42" s="243"/>
      <c r="BB42" s="243"/>
      <c r="BC42" s="243"/>
      <c r="BD42" s="243"/>
      <c r="BE42" s="243"/>
      <c r="BF42" s="243"/>
      <c r="BG42" s="243"/>
      <c r="BH42" s="243"/>
      <c r="BI42" s="244"/>
      <c r="BJ42" s="215"/>
      <c r="BK42" s="215"/>
      <c r="BL42" s="215"/>
      <c r="BM42" s="215"/>
      <c r="BN42" s="215"/>
    </row>
    <row r="43" spans="1:66" s="67" customFormat="1" ht="12.75" customHeight="1" x14ac:dyDescent="0.2">
      <c r="A43" s="18">
        <v>17</v>
      </c>
      <c r="B43" s="211" t="s">
        <v>23</v>
      </c>
      <c r="C43" s="60" t="s">
        <v>194</v>
      </c>
      <c r="D43" s="19" t="s">
        <v>195</v>
      </c>
      <c r="E43" s="61" t="s">
        <v>131</v>
      </c>
      <c r="F43" s="62"/>
      <c r="G43" s="141">
        <f>O43+S43+W43+AA43+AE43</f>
        <v>27.899597348884335</v>
      </c>
      <c r="H43" s="204">
        <f>O43+S43+W43+AE43+AI43+AA43+AM43+AQ43</f>
        <v>152.03985757645901</v>
      </c>
      <c r="I43" s="204">
        <f>O43+S43+W43+AE43+AI43+AA43+AQ43+AM43+AU43+AY43</f>
        <v>152.03985757645901</v>
      </c>
      <c r="J43" s="84">
        <f>COUNTA(M43,Q43,U43,AC43,AG43,Y43,AK43,AO43,AS43,AW43)</f>
        <v>4</v>
      </c>
      <c r="K43" s="372">
        <f>I43</f>
        <v>152.03985757645901</v>
      </c>
      <c r="L43" s="133"/>
      <c r="M43" s="63"/>
      <c r="N43" s="83"/>
      <c r="O43" s="140"/>
      <c r="P43" s="120"/>
      <c r="Q43" s="63"/>
      <c r="R43" s="83"/>
      <c r="S43" s="140"/>
      <c r="T43" s="120"/>
      <c r="U43" s="63"/>
      <c r="V43" s="83"/>
      <c r="W43" s="140"/>
      <c r="X43" s="207"/>
      <c r="Y43" s="208"/>
      <c r="Z43" s="209"/>
      <c r="AA43" s="140"/>
      <c r="AB43" s="120"/>
      <c r="AC43" s="63" t="s">
        <v>23</v>
      </c>
      <c r="AD43" s="83">
        <v>7</v>
      </c>
      <c r="AE43" s="206">
        <v>27.899597348884335</v>
      </c>
      <c r="AF43" s="207"/>
      <c r="AG43" s="208" t="s">
        <v>460</v>
      </c>
      <c r="AH43" s="209">
        <v>8</v>
      </c>
      <c r="AI43" s="206">
        <v>34.845500650402819</v>
      </c>
      <c r="AJ43" s="207"/>
      <c r="AK43" s="208" t="s">
        <v>110</v>
      </c>
      <c r="AL43" s="83">
        <v>5</v>
      </c>
      <c r="AM43" s="206">
        <v>20</v>
      </c>
      <c r="AN43" s="207"/>
      <c r="AO43" s="208" t="s">
        <v>460</v>
      </c>
      <c r="AP43" s="83" t="s">
        <v>77</v>
      </c>
      <c r="AQ43" s="206">
        <v>69.29475957717186</v>
      </c>
      <c r="AR43" s="207"/>
      <c r="AS43" s="208"/>
      <c r="AT43" s="83"/>
      <c r="AU43" s="206"/>
      <c r="AV43" s="207"/>
      <c r="AW43" s="208"/>
      <c r="AX43" s="209"/>
      <c r="AY43" s="206"/>
      <c r="BA43" s="243"/>
      <c r="BB43" s="243"/>
      <c r="BC43" s="243"/>
      <c r="BD43" s="243"/>
      <c r="BE43" s="243"/>
      <c r="BF43" s="243"/>
      <c r="BG43" s="243"/>
      <c r="BH43" s="243"/>
      <c r="BI43" s="244"/>
      <c r="BJ43" s="215"/>
      <c r="BK43" s="215"/>
      <c r="BL43" s="215"/>
      <c r="BM43" s="215"/>
      <c r="BN43" s="215"/>
    </row>
    <row r="44" spans="1:66" s="67" customFormat="1" ht="12.75" customHeight="1" x14ac:dyDescent="0.2">
      <c r="A44" s="18">
        <v>18</v>
      </c>
      <c r="B44" s="211" t="s">
        <v>23</v>
      </c>
      <c r="C44" s="60" t="s">
        <v>471</v>
      </c>
      <c r="D44" s="19" t="s">
        <v>290</v>
      </c>
      <c r="E44" s="61" t="s">
        <v>490</v>
      </c>
      <c r="F44" s="62"/>
      <c r="G44" s="141">
        <f>O44+S44+W44+AA44+AE44</f>
        <v>69.625348994994113</v>
      </c>
      <c r="H44" s="204">
        <f>O44+S44+W44+AE44+AI44+AA44+AM44+AQ44</f>
        <v>145.09657861444484</v>
      </c>
      <c r="I44" s="204">
        <f>O44+S44+W44+AE44+AI44+AA44+AQ44+AM44+AU44+AY44</f>
        <v>145.09657861444484</v>
      </c>
      <c r="J44" s="84">
        <f>COUNTA(M44,Q44,U44,AC44,AG44,Y44,AK44,AO44,AS44,AW44)</f>
        <v>3</v>
      </c>
      <c r="K44" s="373">
        <f>I44</f>
        <v>145.09657861444484</v>
      </c>
      <c r="L44" s="133"/>
      <c r="M44" s="63" t="s">
        <v>460</v>
      </c>
      <c r="N44" s="83" t="s">
        <v>87</v>
      </c>
      <c r="O44" s="140">
        <v>24.779848344591286</v>
      </c>
      <c r="P44" s="120"/>
      <c r="Q44" s="63"/>
      <c r="R44" s="83"/>
      <c r="S44" s="140"/>
      <c r="T44" s="120"/>
      <c r="U44" s="63" t="s">
        <v>358</v>
      </c>
      <c r="V44" s="83" t="s">
        <v>77</v>
      </c>
      <c r="W44" s="140">
        <v>44.845500650402819</v>
      </c>
      <c r="X44" s="207"/>
      <c r="Y44" s="208"/>
      <c r="Z44" s="209"/>
      <c r="AA44" s="140"/>
      <c r="AB44" s="120"/>
      <c r="AC44" s="63"/>
      <c r="AD44" s="83"/>
      <c r="AE44" s="206"/>
      <c r="AF44" s="207"/>
      <c r="AG44" s="208"/>
      <c r="AH44" s="209"/>
      <c r="AI44" s="206"/>
      <c r="AJ44" s="207"/>
      <c r="AK44" s="208" t="s">
        <v>957</v>
      </c>
      <c r="AL44" s="83">
        <v>2</v>
      </c>
      <c r="AM44" s="206">
        <v>75.471229619450725</v>
      </c>
      <c r="AN44" s="207"/>
      <c r="AO44" s="208"/>
      <c r="AP44" s="83"/>
      <c r="AQ44" s="206"/>
      <c r="AR44" s="207"/>
      <c r="AS44" s="208"/>
      <c r="AT44" s="83"/>
      <c r="AU44" s="206"/>
      <c r="AV44" s="207"/>
      <c r="AW44" s="208"/>
      <c r="AX44" s="209"/>
      <c r="AY44" s="206"/>
      <c r="BA44" s="243"/>
      <c r="BB44" s="243"/>
      <c r="BC44" s="243"/>
      <c r="BD44" s="243"/>
      <c r="BE44" s="243"/>
      <c r="BF44" s="243"/>
      <c r="BG44" s="243"/>
      <c r="BH44" s="243"/>
      <c r="BI44" s="244"/>
      <c r="BJ44" s="215"/>
      <c r="BK44" s="215"/>
      <c r="BL44" s="215"/>
      <c r="BM44" s="215"/>
      <c r="BN44" s="215"/>
    </row>
    <row r="45" spans="1:66" s="67" customFormat="1" ht="12.75" customHeight="1" x14ac:dyDescent="0.2">
      <c r="A45" s="18">
        <v>19</v>
      </c>
      <c r="B45" s="211" t="s">
        <v>23</v>
      </c>
      <c r="C45" s="60">
        <v>24446</v>
      </c>
      <c r="D45" s="19" t="s">
        <v>375</v>
      </c>
      <c r="E45" s="61" t="s">
        <v>376</v>
      </c>
      <c r="F45" s="62"/>
      <c r="G45" s="141">
        <f>O45+S45+W45+AA45+AE45</f>
        <v>77.551499783199063</v>
      </c>
      <c r="H45" s="204">
        <f>O45+S45+W45+AE45+AI45+AA45+AM45+AQ45</f>
        <v>138.64393726401687</v>
      </c>
      <c r="I45" s="204">
        <f>O45+S45+W45+AE45+AI45+AA45+AQ45+AM45+AU45+AY45</f>
        <v>138.64393726401687</v>
      </c>
      <c r="J45" s="84">
        <f>COUNTA(M45,Q45,U45,AC45,AG45,Y45,AK45,AO45,AS45,AW45)</f>
        <v>2</v>
      </c>
      <c r="K45" s="373">
        <f>I45</f>
        <v>138.64393726401687</v>
      </c>
      <c r="L45" s="133"/>
      <c r="M45" s="63"/>
      <c r="N45" s="83"/>
      <c r="O45" s="140"/>
      <c r="P45" s="120"/>
      <c r="Q45" s="63"/>
      <c r="R45" s="83"/>
      <c r="S45" s="140"/>
      <c r="T45" s="120"/>
      <c r="U45" s="63"/>
      <c r="V45" s="83"/>
      <c r="W45" s="140"/>
      <c r="X45" s="207"/>
      <c r="Y45" s="208"/>
      <c r="Z45" s="209"/>
      <c r="AA45" s="140"/>
      <c r="AB45" s="120"/>
      <c r="AC45" s="63" t="s">
        <v>23</v>
      </c>
      <c r="AD45" s="83">
        <v>4</v>
      </c>
      <c r="AE45" s="206">
        <v>77.551499783199063</v>
      </c>
      <c r="AF45" s="207"/>
      <c r="AG45" s="208" t="s">
        <v>460</v>
      </c>
      <c r="AH45" s="209">
        <v>6</v>
      </c>
      <c r="AI45" s="206">
        <v>61.092437480817821</v>
      </c>
      <c r="AJ45" s="207"/>
      <c r="AK45" s="208"/>
      <c r="AL45" s="83"/>
      <c r="AM45" s="206"/>
      <c r="AN45" s="207"/>
      <c r="AO45" s="208"/>
      <c r="AP45" s="83"/>
      <c r="AQ45" s="206"/>
      <c r="AR45" s="207"/>
      <c r="AS45" s="208"/>
      <c r="AT45" s="83"/>
      <c r="AU45" s="206"/>
      <c r="AV45" s="207"/>
      <c r="AW45" s="208"/>
      <c r="AX45" s="209"/>
      <c r="AY45" s="206"/>
      <c r="BA45" s="243"/>
      <c r="BB45" s="243"/>
      <c r="BC45" s="243"/>
      <c r="BD45" s="243"/>
      <c r="BE45" s="243"/>
      <c r="BF45" s="243"/>
      <c r="BG45" s="243"/>
      <c r="BH45" s="243"/>
      <c r="BI45" s="244"/>
      <c r="BJ45" s="215"/>
      <c r="BK45" s="215"/>
      <c r="BL45" s="215"/>
      <c r="BM45" s="215"/>
      <c r="BN45" s="215"/>
    </row>
    <row r="46" spans="1:66" s="67" customFormat="1" ht="12.75" customHeight="1" x14ac:dyDescent="0.2">
      <c r="A46" s="18">
        <v>20</v>
      </c>
      <c r="B46" s="211" t="s">
        <v>23</v>
      </c>
      <c r="C46" s="60" t="s">
        <v>1127</v>
      </c>
      <c r="D46" s="19" t="s">
        <v>953</v>
      </c>
      <c r="E46" s="61" t="s">
        <v>1128</v>
      </c>
      <c r="F46" s="62"/>
      <c r="G46" s="141">
        <f>O46+S46+W46+AA46+AE46</f>
        <v>0</v>
      </c>
      <c r="H46" s="204">
        <f>O46+S46+W46+AE46+AI46+AA46+AM46+AQ46</f>
        <v>107.18939606931647</v>
      </c>
      <c r="I46" s="204">
        <f>O46+S46+W46+AE46+AI46+AA46+AQ46+AM46+AU46+AY46</f>
        <v>135.0889934182008</v>
      </c>
      <c r="J46" s="84">
        <f>COUNTA(M46,Q46,U46,AC46,AG46,Y46,AK46,AO46,AS46,AW46)</f>
        <v>2</v>
      </c>
      <c r="K46" s="373">
        <f>I46</f>
        <v>135.0889934182008</v>
      </c>
      <c r="L46" s="133"/>
      <c r="M46" s="63"/>
      <c r="N46" s="83"/>
      <c r="O46" s="140"/>
      <c r="P46" s="120"/>
      <c r="Q46" s="63"/>
      <c r="R46" s="83"/>
      <c r="S46" s="140"/>
      <c r="T46" s="120"/>
      <c r="U46" s="63"/>
      <c r="V46" s="83"/>
      <c r="W46" s="140"/>
      <c r="X46" s="207"/>
      <c r="Y46" s="208"/>
      <c r="Z46" s="209"/>
      <c r="AA46" s="140"/>
      <c r="AB46" s="120"/>
      <c r="AC46" s="63"/>
      <c r="AD46" s="83"/>
      <c r="AE46" s="206"/>
      <c r="AF46" s="207"/>
      <c r="AG46" s="208"/>
      <c r="AH46" s="209"/>
      <c r="AI46" s="206"/>
      <c r="AJ46" s="207"/>
      <c r="AK46" s="208" t="s">
        <v>460</v>
      </c>
      <c r="AL46" s="83">
        <v>2</v>
      </c>
      <c r="AM46" s="206">
        <v>107.18939606931647</v>
      </c>
      <c r="AN46" s="207"/>
      <c r="AO46" s="208"/>
      <c r="AP46" s="83"/>
      <c r="AQ46" s="206"/>
      <c r="AR46" s="207"/>
      <c r="AS46" s="208" t="s">
        <v>23</v>
      </c>
      <c r="AT46" s="83">
        <v>7</v>
      </c>
      <c r="AU46" s="206">
        <v>27.899597348884335</v>
      </c>
      <c r="AV46" s="207"/>
      <c r="AW46" s="208"/>
      <c r="AX46" s="209"/>
      <c r="AY46" s="206"/>
      <c r="BA46" s="243"/>
      <c r="BB46" s="243"/>
      <c r="BC46" s="243"/>
      <c r="BD46" s="243"/>
      <c r="BE46" s="243"/>
      <c r="BF46" s="243"/>
      <c r="BG46" s="243"/>
      <c r="BH46" s="243"/>
      <c r="BI46" s="244"/>
      <c r="BJ46" s="215"/>
      <c r="BK46" s="215"/>
      <c r="BL46" s="215"/>
      <c r="BM46" s="215"/>
      <c r="BN46" s="215"/>
    </row>
    <row r="47" spans="1:66" s="67" customFormat="1" ht="12.75" customHeight="1" x14ac:dyDescent="0.2">
      <c r="A47" s="18">
        <v>21</v>
      </c>
      <c r="B47" s="211" t="s">
        <v>23</v>
      </c>
      <c r="C47" s="60" t="s">
        <v>176</v>
      </c>
      <c r="D47" s="19" t="s">
        <v>177</v>
      </c>
      <c r="E47" s="61" t="s">
        <v>914</v>
      </c>
      <c r="F47" s="62"/>
      <c r="G47" s="141">
        <f>O47+S47+W47+AA47+AE47</f>
        <v>134.94850021680094</v>
      </c>
      <c r="H47" s="204">
        <f>O47+S47+W47+AE47+AI47+AA47+AM47+AQ47</f>
        <v>134.94850021680094</v>
      </c>
      <c r="I47" s="204">
        <f>O47+S47+W47+AE47+AI47+AA47+AQ47+AM47+AU47+AY47</f>
        <v>134.94850021680094</v>
      </c>
      <c r="J47" s="84">
        <f>COUNTA(M47,Q47,U47,AC47,AG47,Y47,AK47,AO47,AS47,AW47)</f>
        <v>1</v>
      </c>
      <c r="K47" s="373">
        <f>I47</f>
        <v>134.94850021680094</v>
      </c>
      <c r="L47" s="133"/>
      <c r="M47" s="63"/>
      <c r="N47" s="83"/>
      <c r="O47" s="140"/>
      <c r="P47" s="120"/>
      <c r="Q47" s="63"/>
      <c r="R47" s="83"/>
      <c r="S47" s="140"/>
      <c r="T47" s="120"/>
      <c r="U47" s="63"/>
      <c r="V47" s="83"/>
      <c r="W47" s="140"/>
      <c r="X47" s="207"/>
      <c r="Y47" s="208" t="s">
        <v>915</v>
      </c>
      <c r="Z47" s="209">
        <v>1</v>
      </c>
      <c r="AA47" s="140">
        <v>134.94850021680094</v>
      </c>
      <c r="AB47" s="120"/>
      <c r="AC47" s="63"/>
      <c r="AD47" s="83"/>
      <c r="AE47" s="206"/>
      <c r="AF47" s="207"/>
      <c r="AG47" s="208"/>
      <c r="AH47" s="209"/>
      <c r="AI47" s="206"/>
      <c r="AJ47" s="207"/>
      <c r="AK47" s="208"/>
      <c r="AL47" s="83"/>
      <c r="AM47" s="206"/>
      <c r="AN47" s="207"/>
      <c r="AO47" s="208"/>
      <c r="AP47" s="83"/>
      <c r="AQ47" s="206"/>
      <c r="AR47" s="207"/>
      <c r="AS47" s="208"/>
      <c r="AT47" s="83"/>
      <c r="AU47" s="206"/>
      <c r="AV47" s="207"/>
      <c r="AW47" s="208"/>
      <c r="AX47" s="209"/>
      <c r="AY47" s="206"/>
      <c r="BA47" s="243"/>
      <c r="BB47" s="243"/>
      <c r="BC47" s="243"/>
      <c r="BD47" s="243"/>
      <c r="BE47" s="243"/>
      <c r="BF47" s="243"/>
      <c r="BG47" s="243"/>
      <c r="BH47" s="243"/>
      <c r="BI47" s="244"/>
      <c r="BJ47" s="215"/>
      <c r="BK47" s="215"/>
      <c r="BL47" s="215"/>
      <c r="BM47" s="215"/>
      <c r="BN47" s="215"/>
    </row>
    <row r="48" spans="1:66" s="67" customFormat="1" ht="12.75" customHeight="1" x14ac:dyDescent="0.2">
      <c r="A48" s="18">
        <v>22</v>
      </c>
      <c r="B48" s="211" t="s">
        <v>23</v>
      </c>
      <c r="C48" s="60"/>
      <c r="D48" s="19" t="s">
        <v>956</v>
      </c>
      <c r="E48" s="61"/>
      <c r="F48" s="62"/>
      <c r="G48" s="141">
        <f>O48+S48+W48+AA48+AE48</f>
        <v>0</v>
      </c>
      <c r="H48" s="204">
        <f>O48+S48+W48+AE48+AI48+AA48+AM48+AQ48</f>
        <v>123.85606273598313</v>
      </c>
      <c r="I48" s="204">
        <f>O48+S48+W48+AE48+AI48+AA48+AQ48+AM48+AU48+AY48</f>
        <v>123.85606273598313</v>
      </c>
      <c r="J48" s="84">
        <f>COUNTA(M48,Q48,U48,AC48,AG48,Y48,AK48,AO48,AS48,AW48)</f>
        <v>1</v>
      </c>
      <c r="K48" s="373">
        <f>I48</f>
        <v>123.85606273598313</v>
      </c>
      <c r="L48" s="133"/>
      <c r="M48" s="63"/>
      <c r="N48" s="83"/>
      <c r="O48" s="140"/>
      <c r="P48" s="120"/>
      <c r="Q48" s="63"/>
      <c r="R48" s="83"/>
      <c r="S48" s="140"/>
      <c r="T48" s="120"/>
      <c r="U48" s="63"/>
      <c r="V48" s="83"/>
      <c r="W48" s="140"/>
      <c r="X48" s="207"/>
      <c r="Y48" s="208"/>
      <c r="Z48" s="209"/>
      <c r="AA48" s="140"/>
      <c r="AB48" s="120"/>
      <c r="AC48" s="63"/>
      <c r="AD48" s="83"/>
      <c r="AE48" s="206"/>
      <c r="AF48" s="207"/>
      <c r="AG48" s="208"/>
      <c r="AH48" s="209"/>
      <c r="AI48" s="206"/>
      <c r="AJ48" s="207"/>
      <c r="AK48" s="208" t="s">
        <v>957</v>
      </c>
      <c r="AL48" s="83">
        <v>1</v>
      </c>
      <c r="AM48" s="206">
        <v>123.85606273598313</v>
      </c>
      <c r="AN48" s="207"/>
      <c r="AO48" s="208"/>
      <c r="AP48" s="83"/>
      <c r="AQ48" s="206"/>
      <c r="AR48" s="207"/>
      <c r="AS48" s="208"/>
      <c r="AT48" s="83"/>
      <c r="AU48" s="206"/>
      <c r="AV48" s="207"/>
      <c r="AW48" s="208"/>
      <c r="AX48" s="209"/>
      <c r="AY48" s="206"/>
      <c r="BA48" s="243"/>
      <c r="BB48" s="243"/>
      <c r="BC48" s="243"/>
      <c r="BD48" s="243"/>
      <c r="BE48" s="243"/>
      <c r="BF48" s="243"/>
      <c r="BG48" s="243"/>
      <c r="BH48" s="243"/>
      <c r="BI48" s="244"/>
      <c r="BJ48" s="215"/>
      <c r="BK48" s="215"/>
      <c r="BL48" s="215"/>
      <c r="BM48" s="215"/>
      <c r="BN48" s="215"/>
    </row>
    <row r="49" spans="1:66" s="67" customFormat="1" ht="12.75" customHeight="1" x14ac:dyDescent="0.2">
      <c r="A49" s="18">
        <v>23</v>
      </c>
      <c r="B49" s="211" t="s">
        <v>23</v>
      </c>
      <c r="C49" s="60" t="s">
        <v>396</v>
      </c>
      <c r="D49" s="19" t="s">
        <v>397</v>
      </c>
      <c r="E49" s="61" t="s">
        <v>398</v>
      </c>
      <c r="F49" s="62"/>
      <c r="G49" s="141">
        <f>O49+S49+W49+AA49+AE49</f>
        <v>117.60299956639813</v>
      </c>
      <c r="H49" s="204">
        <f>O49+S49+W49+AE49+AI49+AA49+AM49+AQ49</f>
        <v>117.60299956639813</v>
      </c>
      <c r="I49" s="204">
        <f>O49+S49+W49+AE49+AI49+AA49+AQ49+AM49+AU49+AY49</f>
        <v>117.60299956639813</v>
      </c>
      <c r="J49" s="84">
        <f>COUNTA(M49,Q49,U49,AC49,AG49,Y49,AK49,AO49,AS49,AW49)</f>
        <v>1</v>
      </c>
      <c r="K49" s="373">
        <f>I49</f>
        <v>117.60299956639813</v>
      </c>
      <c r="L49" s="133"/>
      <c r="M49" s="63"/>
      <c r="N49" s="83"/>
      <c r="O49" s="140"/>
      <c r="P49" s="120"/>
      <c r="Q49" s="63"/>
      <c r="R49" s="83"/>
      <c r="S49" s="140"/>
      <c r="T49" s="120"/>
      <c r="U49" s="63"/>
      <c r="V49" s="83"/>
      <c r="W49" s="140"/>
      <c r="X49" s="207"/>
      <c r="Y49" s="208" t="s">
        <v>919</v>
      </c>
      <c r="Z49" s="209">
        <v>2</v>
      </c>
      <c r="AA49" s="140">
        <v>117.60299956639813</v>
      </c>
      <c r="AB49" s="120"/>
      <c r="AC49" s="63"/>
      <c r="AD49" s="83"/>
      <c r="AE49" s="206"/>
      <c r="AF49" s="207"/>
      <c r="AG49" s="208"/>
      <c r="AH49" s="209"/>
      <c r="AI49" s="206"/>
      <c r="AJ49" s="207"/>
      <c r="AK49" s="208"/>
      <c r="AL49" s="83"/>
      <c r="AM49" s="206"/>
      <c r="AN49" s="207"/>
      <c r="AO49" s="208"/>
      <c r="AP49" s="83"/>
      <c r="AQ49" s="206"/>
      <c r="AR49" s="207"/>
      <c r="AS49" s="208"/>
      <c r="AT49" s="83"/>
      <c r="AU49" s="206"/>
      <c r="AV49" s="207"/>
      <c r="AW49" s="208"/>
      <c r="AX49" s="209"/>
      <c r="AY49" s="206"/>
      <c r="BA49" s="243"/>
      <c r="BB49" s="243"/>
      <c r="BC49" s="243"/>
      <c r="BD49" s="243"/>
      <c r="BE49" s="243"/>
      <c r="BF49" s="243"/>
      <c r="BG49" s="243"/>
      <c r="BH49" s="243"/>
      <c r="BI49" s="244"/>
      <c r="BJ49" s="215"/>
      <c r="BK49" s="215"/>
      <c r="BL49" s="215"/>
      <c r="BM49" s="215"/>
      <c r="BN49" s="215"/>
    </row>
    <row r="50" spans="1:66" s="67" customFormat="1" ht="12.75" customHeight="1" x14ac:dyDescent="0.2">
      <c r="A50" s="18">
        <v>24</v>
      </c>
      <c r="B50" s="211" t="s">
        <v>23</v>
      </c>
      <c r="C50" s="60" t="s">
        <v>169</v>
      </c>
      <c r="D50" s="19" t="s">
        <v>170</v>
      </c>
      <c r="E50" s="61" t="s">
        <v>171</v>
      </c>
      <c r="F50" s="62"/>
      <c r="G50" s="141">
        <f>O50+S50+W50+AA50+AE50</f>
        <v>99.897000433601875</v>
      </c>
      <c r="H50" s="204">
        <f>O50+S50+W50+AE50+AI50+AA50+AM50+AQ50</f>
        <v>99.897000433601875</v>
      </c>
      <c r="I50" s="204">
        <f>O50+S50+W50+AE50+AI50+AA50+AQ50+AM50+AU50+AY50</f>
        <v>99.897000433601875</v>
      </c>
      <c r="J50" s="84">
        <f>COUNTA(M50,Q50,U50,AC50,AG50,Y50,AK50,AO50,AS50,AW50)</f>
        <v>1</v>
      </c>
      <c r="K50" s="373">
        <f>I50</f>
        <v>99.897000433601875</v>
      </c>
      <c r="L50" s="133"/>
      <c r="M50" s="63"/>
      <c r="N50" s="83"/>
      <c r="O50" s="140"/>
      <c r="P50" s="120"/>
      <c r="Q50" s="63"/>
      <c r="R50" s="83"/>
      <c r="S50" s="140"/>
      <c r="T50" s="120"/>
      <c r="U50" s="63"/>
      <c r="V50" s="83"/>
      <c r="W50" s="140"/>
      <c r="X50" s="207"/>
      <c r="Y50" s="208" t="s">
        <v>915</v>
      </c>
      <c r="Z50" s="209">
        <v>2</v>
      </c>
      <c r="AA50" s="140">
        <v>99.897000433601875</v>
      </c>
      <c r="AB50" s="120"/>
      <c r="AC50" s="63"/>
      <c r="AD50" s="83"/>
      <c r="AE50" s="206"/>
      <c r="AF50" s="207"/>
      <c r="AG50" s="208"/>
      <c r="AH50" s="209"/>
      <c r="AI50" s="206"/>
      <c r="AJ50" s="207"/>
      <c r="AK50" s="208"/>
      <c r="AL50" s="83"/>
      <c r="AM50" s="206"/>
      <c r="AN50" s="207"/>
      <c r="AO50" s="208"/>
      <c r="AP50" s="83"/>
      <c r="AQ50" s="206"/>
      <c r="AR50" s="207"/>
      <c r="AS50" s="208"/>
      <c r="AT50" s="83"/>
      <c r="AU50" s="206"/>
      <c r="AV50" s="207"/>
      <c r="AW50" s="208"/>
      <c r="AX50" s="209"/>
      <c r="AY50" s="206"/>
      <c r="BA50" s="243"/>
      <c r="BB50" s="243"/>
      <c r="BC50" s="243"/>
      <c r="BD50" s="243"/>
      <c r="BE50" s="243"/>
      <c r="BF50" s="243"/>
      <c r="BG50" s="243"/>
      <c r="BH50" s="243"/>
      <c r="BI50" s="244"/>
      <c r="BJ50" s="215"/>
      <c r="BK50" s="215"/>
      <c r="BL50" s="215"/>
      <c r="BM50" s="215"/>
      <c r="BN50" s="215"/>
    </row>
    <row r="51" spans="1:66" s="67" customFormat="1" ht="12.75" customHeight="1" x14ac:dyDescent="0.2">
      <c r="A51" s="18">
        <v>25</v>
      </c>
      <c r="B51" s="211" t="s">
        <v>23</v>
      </c>
      <c r="C51" s="60" t="s">
        <v>212</v>
      </c>
      <c r="D51" s="19" t="s">
        <v>185</v>
      </c>
      <c r="E51" s="61" t="s">
        <v>186</v>
      </c>
      <c r="F51" s="62"/>
      <c r="G51" s="141">
        <f>O51+S51+W51+AA51+AE51</f>
        <v>96.298436613614058</v>
      </c>
      <c r="H51" s="204">
        <f>O51+S51+W51+AE51+AI51+AA51+AM51+AQ51</f>
        <v>96.298436613614058</v>
      </c>
      <c r="I51" s="204">
        <f>O51+S51+W51+AE51+AI51+AA51+AQ51+AM51+AU51+AY51</f>
        <v>96.298436613614058</v>
      </c>
      <c r="J51" s="84">
        <f>COUNTA(M51,Q51,U51,AC51,AG51,Y51,AK51,AO51,AS51,AW51)</f>
        <v>1</v>
      </c>
      <c r="K51" s="373">
        <f>I51</f>
        <v>96.298436613614058</v>
      </c>
      <c r="L51" s="133"/>
      <c r="M51" s="63"/>
      <c r="N51" s="83"/>
      <c r="O51" s="140"/>
      <c r="P51" s="120"/>
      <c r="Q51" s="63"/>
      <c r="R51" s="83"/>
      <c r="S51" s="140"/>
      <c r="T51" s="120"/>
      <c r="U51" s="63"/>
      <c r="V51" s="83"/>
      <c r="W51" s="140"/>
      <c r="X51" s="207"/>
      <c r="Y51" s="208" t="s">
        <v>919</v>
      </c>
      <c r="Z51" s="209">
        <v>3</v>
      </c>
      <c r="AA51" s="140">
        <v>96.298436613614058</v>
      </c>
      <c r="AB51" s="120"/>
      <c r="AC51" s="63"/>
      <c r="AD51" s="83"/>
      <c r="AE51" s="206"/>
      <c r="AF51" s="207"/>
      <c r="AG51" s="208"/>
      <c r="AH51" s="209"/>
      <c r="AI51" s="206"/>
      <c r="AJ51" s="207"/>
      <c r="AK51" s="208"/>
      <c r="AL51" s="83"/>
      <c r="AM51" s="206"/>
      <c r="AN51" s="207"/>
      <c r="AO51" s="208"/>
      <c r="AP51" s="83"/>
      <c r="AQ51" s="206"/>
      <c r="AR51" s="207"/>
      <c r="AS51" s="208"/>
      <c r="AT51" s="83"/>
      <c r="AU51" s="206"/>
      <c r="AV51" s="207"/>
      <c r="AW51" s="208"/>
      <c r="AX51" s="209"/>
      <c r="AY51" s="206"/>
      <c r="BA51" s="243"/>
      <c r="BB51" s="243"/>
      <c r="BC51" s="243"/>
      <c r="BD51" s="243"/>
      <c r="BE51" s="243"/>
      <c r="BF51" s="243"/>
      <c r="BG51" s="243"/>
      <c r="BH51" s="243"/>
      <c r="BI51" s="244"/>
      <c r="BJ51" s="215"/>
      <c r="BK51" s="215"/>
      <c r="BL51" s="215"/>
      <c r="BM51" s="215"/>
      <c r="BN51" s="215"/>
    </row>
    <row r="52" spans="1:66" s="67" customFormat="1" ht="12.75" customHeight="1" x14ac:dyDescent="0.2">
      <c r="A52" s="18">
        <v>26</v>
      </c>
      <c r="B52" s="211" t="s">
        <v>23</v>
      </c>
      <c r="C52" s="60" t="s">
        <v>286</v>
      </c>
      <c r="D52" s="19" t="s">
        <v>307</v>
      </c>
      <c r="E52" s="61" t="s">
        <v>308</v>
      </c>
      <c r="F52" s="62"/>
      <c r="G52" s="141">
        <f>O52+S52+W52+AA52+AE52</f>
        <v>0</v>
      </c>
      <c r="H52" s="204">
        <f>O52+S52+W52+AE52+AI52+AA52+AM52+AQ52</f>
        <v>0</v>
      </c>
      <c r="I52" s="204">
        <f>O52+S52+W52+AE52+AI52+AA52+AQ52+AM52+AU52+AY52</f>
        <v>89.827410693301147</v>
      </c>
      <c r="J52" s="84">
        <f>COUNTA(M52,Q52,U52,AC52,AG52,Y52,AK52,AO52,AS52,AW52)</f>
        <v>1</v>
      </c>
      <c r="K52" s="373">
        <f>I52</f>
        <v>89.827410693301147</v>
      </c>
      <c r="L52" s="133"/>
      <c r="M52" s="63"/>
      <c r="N52" s="83"/>
      <c r="O52" s="140"/>
      <c r="P52" s="120"/>
      <c r="Q52" s="63"/>
      <c r="R52" s="83"/>
      <c r="S52" s="140"/>
      <c r="T52" s="120"/>
      <c r="U52" s="63"/>
      <c r="V52" s="83"/>
      <c r="W52" s="140"/>
      <c r="X52" s="207"/>
      <c r="Y52" s="208"/>
      <c r="Z52" s="209"/>
      <c r="AA52" s="140"/>
      <c r="AB52" s="120"/>
      <c r="AC52" s="63"/>
      <c r="AD52" s="83"/>
      <c r="AE52" s="206"/>
      <c r="AF52" s="207"/>
      <c r="AG52" s="208"/>
      <c r="AH52" s="209"/>
      <c r="AI52" s="206"/>
      <c r="AJ52" s="207"/>
      <c r="AK52" s="208"/>
      <c r="AL52" s="83"/>
      <c r="AM52" s="206"/>
      <c r="AN52" s="207"/>
      <c r="AO52" s="208"/>
      <c r="AP52" s="83"/>
      <c r="AQ52" s="206"/>
      <c r="AR52" s="207"/>
      <c r="AS52" s="208"/>
      <c r="AT52" s="83"/>
      <c r="AU52" s="206"/>
      <c r="AV52" s="207"/>
      <c r="AW52" s="208" t="s">
        <v>34</v>
      </c>
      <c r="AX52" s="209" t="s">
        <v>76</v>
      </c>
      <c r="AY52" s="206">
        <v>89.827410693301147</v>
      </c>
      <c r="BA52" s="243"/>
      <c r="BB52" s="243"/>
      <c r="BC52" s="243"/>
      <c r="BD52" s="243"/>
      <c r="BE52" s="243"/>
      <c r="BF52" s="243"/>
      <c r="BG52" s="243"/>
      <c r="BH52" s="243"/>
      <c r="BI52" s="244"/>
      <c r="BJ52" s="215"/>
      <c r="BK52" s="215"/>
      <c r="BL52" s="215"/>
      <c r="BM52" s="215"/>
      <c r="BN52" s="215"/>
    </row>
    <row r="53" spans="1:66" s="67" customFormat="1" ht="12.75" customHeight="1" x14ac:dyDescent="0.2">
      <c r="A53" s="18">
        <v>27</v>
      </c>
      <c r="B53" s="211" t="s">
        <v>23</v>
      </c>
      <c r="C53" s="60" t="s">
        <v>1031</v>
      </c>
      <c r="D53" s="19" t="s">
        <v>1032</v>
      </c>
      <c r="E53" s="61" t="s">
        <v>1033</v>
      </c>
      <c r="F53" s="62"/>
      <c r="G53" s="141">
        <f>O53+S53+W53+AA53+AE53</f>
        <v>0</v>
      </c>
      <c r="H53" s="204">
        <f>O53+S53+W53+AE53+AI53+AA53+AM53+AQ53</f>
        <v>89.827410693301147</v>
      </c>
      <c r="I53" s="204">
        <f>O53+S53+W53+AE53+AI53+AA53+AQ53+AM53+AU53+AY53</f>
        <v>89.827410693301147</v>
      </c>
      <c r="J53" s="84">
        <f>COUNTA(M53,Q53,U53,AC53,AG53,Y53,AK53,AO53,AS53,AW53)</f>
        <v>1</v>
      </c>
      <c r="K53" s="373">
        <f>I53</f>
        <v>89.827410693301147</v>
      </c>
      <c r="L53" s="133"/>
      <c r="M53" s="63"/>
      <c r="N53" s="83"/>
      <c r="O53" s="140"/>
      <c r="P53" s="120"/>
      <c r="Q53" s="63"/>
      <c r="R53" s="83"/>
      <c r="S53" s="140"/>
      <c r="T53" s="120"/>
      <c r="U53" s="63"/>
      <c r="V53" s="83"/>
      <c r="W53" s="140"/>
      <c r="X53" s="207"/>
      <c r="Y53" s="208"/>
      <c r="Z53" s="209"/>
      <c r="AA53" s="140"/>
      <c r="AB53" s="120"/>
      <c r="AC53" s="63"/>
      <c r="AD53" s="83"/>
      <c r="AE53" s="206"/>
      <c r="AF53" s="207"/>
      <c r="AG53" s="208"/>
      <c r="AH53" s="209"/>
      <c r="AI53" s="206"/>
      <c r="AJ53" s="207"/>
      <c r="AK53" s="208"/>
      <c r="AL53" s="83"/>
      <c r="AM53" s="206"/>
      <c r="AN53" s="207"/>
      <c r="AO53" s="208" t="s">
        <v>460</v>
      </c>
      <c r="AP53" s="83" t="s">
        <v>76</v>
      </c>
      <c r="AQ53" s="206">
        <v>89.827410693301147</v>
      </c>
      <c r="AR53" s="207"/>
      <c r="AS53" s="208"/>
      <c r="AT53" s="83"/>
      <c r="AU53" s="206"/>
      <c r="AV53" s="207"/>
      <c r="AW53" s="208"/>
      <c r="AX53" s="209"/>
      <c r="AY53" s="206"/>
      <c r="BA53" s="243"/>
      <c r="BB53" s="243"/>
      <c r="BC53" s="243"/>
      <c r="BD53" s="243"/>
      <c r="BE53" s="243"/>
      <c r="BF53" s="243"/>
      <c r="BG53" s="243"/>
      <c r="BH53" s="243"/>
      <c r="BI53" s="244"/>
      <c r="BJ53" s="215"/>
      <c r="BK53" s="215"/>
      <c r="BL53" s="215"/>
      <c r="BM53" s="215"/>
      <c r="BN53" s="215"/>
    </row>
    <row r="54" spans="1:66" s="67" customFormat="1" ht="12.75" customHeight="1" x14ac:dyDescent="0.2">
      <c r="A54" s="18">
        <v>28</v>
      </c>
      <c r="B54" s="211" t="s">
        <v>23</v>
      </c>
      <c r="C54" s="60" t="s">
        <v>466</v>
      </c>
      <c r="D54" s="19" t="s">
        <v>467</v>
      </c>
      <c r="E54" s="61" t="s">
        <v>468</v>
      </c>
      <c r="F54" s="62"/>
      <c r="G54" s="141">
        <f>O54+S54+W54+AA54+AE54</f>
        <v>84.985847477387523</v>
      </c>
      <c r="H54" s="204">
        <f>O54+S54+W54+AE54+AI54+AA54+AM54+AQ54</f>
        <v>84.985847477387523</v>
      </c>
      <c r="I54" s="204">
        <f>O54+S54+W54+AE54+AI54+AA54+AQ54+AM54+AU54+AY54</f>
        <v>84.985847477387523</v>
      </c>
      <c r="J54" s="84">
        <f>COUNTA(M54,Q54,U54,AC54,AG54,Y54,AK54,AO54,AS54,AW54)</f>
        <v>2</v>
      </c>
      <c r="K54" s="373">
        <f>I54</f>
        <v>84.985847477387523</v>
      </c>
      <c r="L54" s="133"/>
      <c r="M54" s="63" t="s">
        <v>460</v>
      </c>
      <c r="N54" s="83" t="s">
        <v>78</v>
      </c>
      <c r="O54" s="140">
        <v>68.319180810720866</v>
      </c>
      <c r="P54" s="120"/>
      <c r="Q54" s="63"/>
      <c r="R54" s="83"/>
      <c r="S54" s="140"/>
      <c r="T54" s="120"/>
      <c r="U54" s="63" t="s">
        <v>23</v>
      </c>
      <c r="V54" s="83" t="s">
        <v>79</v>
      </c>
      <c r="W54" s="140">
        <v>16.666666666666664</v>
      </c>
      <c r="X54" s="207"/>
      <c r="Y54" s="208"/>
      <c r="Z54" s="209"/>
      <c r="AA54" s="140"/>
      <c r="AB54" s="120"/>
      <c r="AC54" s="63"/>
      <c r="AD54" s="83"/>
      <c r="AE54" s="206"/>
      <c r="AF54" s="207"/>
      <c r="AG54" s="208"/>
      <c r="AH54" s="209"/>
      <c r="AI54" s="206"/>
      <c r="AJ54" s="207"/>
      <c r="AK54" s="208"/>
      <c r="AL54" s="83"/>
      <c r="AM54" s="206"/>
      <c r="AN54" s="207"/>
      <c r="AO54" s="208"/>
      <c r="AP54" s="83"/>
      <c r="AQ54" s="206"/>
      <c r="AR54" s="207"/>
      <c r="AS54" s="208"/>
      <c r="AT54" s="83"/>
      <c r="AU54" s="206"/>
      <c r="AV54" s="207"/>
      <c r="AW54" s="208"/>
      <c r="AX54" s="209"/>
      <c r="AY54" s="206"/>
      <c r="BA54" s="243"/>
      <c r="BB54" s="243"/>
      <c r="BC54" s="243"/>
      <c r="BD54" s="243"/>
      <c r="BE54" s="243"/>
      <c r="BF54" s="243"/>
      <c r="BG54" s="243"/>
      <c r="BH54" s="243"/>
      <c r="BI54" s="244"/>
      <c r="BJ54" s="215"/>
      <c r="BK54" s="215"/>
      <c r="BL54" s="215"/>
      <c r="BM54" s="215"/>
      <c r="BN54" s="215"/>
    </row>
    <row r="55" spans="1:66" s="67" customFormat="1" ht="12.75" customHeight="1" x14ac:dyDescent="0.2">
      <c r="A55" s="18">
        <v>29</v>
      </c>
      <c r="B55" s="211" t="s">
        <v>23</v>
      </c>
      <c r="C55" s="60" t="s">
        <v>355</v>
      </c>
      <c r="D55" s="19" t="s">
        <v>134</v>
      </c>
      <c r="E55" s="61" t="s">
        <v>135</v>
      </c>
      <c r="F55" s="62"/>
      <c r="G55" s="141">
        <f>O55+S55+W55+AA55+AE55</f>
        <v>81.71816644986572</v>
      </c>
      <c r="H55" s="204">
        <f>O55+S55+W55+AE55+AI55+AA55+AM55+AQ55</f>
        <v>81.71816644986572</v>
      </c>
      <c r="I55" s="204">
        <f>O55+S55+W55+AE55+AI55+AA55+AQ55+AM55+AU55+AY55</f>
        <v>81.71816644986572</v>
      </c>
      <c r="J55" s="84">
        <f>COUNTA(M55,Q55,U55,AC55,AG55,Y55,AK55,AO55,AS55,AW55)</f>
        <v>1</v>
      </c>
      <c r="K55" s="373">
        <f>I55</f>
        <v>81.71816644986572</v>
      </c>
      <c r="L55" s="133"/>
      <c r="M55" s="63"/>
      <c r="N55" s="83"/>
      <c r="O55" s="140"/>
      <c r="P55" s="120"/>
      <c r="Q55" s="63"/>
      <c r="R55" s="83"/>
      <c r="S55" s="140"/>
      <c r="T55" s="120"/>
      <c r="U55" s="63" t="s">
        <v>23</v>
      </c>
      <c r="V55" s="83" t="s">
        <v>76</v>
      </c>
      <c r="W55" s="140">
        <v>81.71816644986572</v>
      </c>
      <c r="X55" s="207"/>
      <c r="Y55" s="208"/>
      <c r="Z55" s="209"/>
      <c r="AA55" s="140"/>
      <c r="AB55" s="120"/>
      <c r="AC55" s="63"/>
      <c r="AD55" s="83"/>
      <c r="AE55" s="206"/>
      <c r="AF55" s="207"/>
      <c r="AG55" s="208"/>
      <c r="AH55" s="209"/>
      <c r="AI55" s="206"/>
      <c r="AJ55" s="207"/>
      <c r="AK55" s="208"/>
      <c r="AL55" s="83"/>
      <c r="AM55" s="206"/>
      <c r="AN55" s="207"/>
      <c r="AO55" s="208"/>
      <c r="AP55" s="83"/>
      <c r="AQ55" s="206"/>
      <c r="AR55" s="207"/>
      <c r="AS55" s="208"/>
      <c r="AT55" s="83"/>
      <c r="AU55" s="206"/>
      <c r="AV55" s="207"/>
      <c r="AW55" s="208"/>
      <c r="AX55" s="209"/>
      <c r="AY55" s="206"/>
      <c r="BA55" s="243"/>
      <c r="BB55" s="243"/>
      <c r="BC55" s="243"/>
      <c r="BD55" s="243"/>
      <c r="BE55" s="243"/>
      <c r="BF55" s="243"/>
      <c r="BG55" s="243"/>
      <c r="BH55" s="243"/>
      <c r="BI55" s="244"/>
      <c r="BJ55" s="215"/>
      <c r="BK55" s="215"/>
      <c r="BL55" s="215"/>
      <c r="BM55" s="215"/>
      <c r="BN55" s="215"/>
    </row>
    <row r="56" spans="1:66" s="67" customFormat="1" ht="12.75" customHeight="1" x14ac:dyDescent="0.2">
      <c r="A56" s="18">
        <v>30</v>
      </c>
      <c r="B56" s="211" t="s">
        <v>23</v>
      </c>
      <c r="C56" s="60" t="s">
        <v>920</v>
      </c>
      <c r="D56" s="19" t="s">
        <v>921</v>
      </c>
      <c r="E56" s="61" t="s">
        <v>922</v>
      </c>
      <c r="F56" s="62"/>
      <c r="G56" s="141">
        <f>O56+S56+W56+AA56+AE56</f>
        <v>77.551499783199063</v>
      </c>
      <c r="H56" s="204">
        <f>O56+S56+W56+AE56+AI56+AA56+AM56+AQ56</f>
        <v>77.551499783199063</v>
      </c>
      <c r="I56" s="204">
        <f>O56+S56+W56+AE56+AI56+AA56+AQ56+AM56+AU56+AY56</f>
        <v>77.551499783199063</v>
      </c>
      <c r="J56" s="84">
        <f>COUNTA(M56,Q56,U56,AC56,AG56,Y56,AK56,AO56,AS56,AW56)</f>
        <v>1</v>
      </c>
      <c r="K56" s="373">
        <f>I56</f>
        <v>77.551499783199063</v>
      </c>
      <c r="L56" s="133"/>
      <c r="M56" s="63"/>
      <c r="N56" s="83"/>
      <c r="O56" s="140"/>
      <c r="P56" s="120"/>
      <c r="Q56" s="63"/>
      <c r="R56" s="83"/>
      <c r="S56" s="140"/>
      <c r="T56" s="120"/>
      <c r="U56" s="63"/>
      <c r="V56" s="83"/>
      <c r="W56" s="140"/>
      <c r="X56" s="207"/>
      <c r="Y56" s="208" t="s">
        <v>919</v>
      </c>
      <c r="Z56" s="209">
        <v>4</v>
      </c>
      <c r="AA56" s="140">
        <v>77.551499783199063</v>
      </c>
      <c r="AB56" s="120"/>
      <c r="AC56" s="63"/>
      <c r="AD56" s="83"/>
      <c r="AE56" s="206"/>
      <c r="AF56" s="207"/>
      <c r="AG56" s="208"/>
      <c r="AH56" s="209"/>
      <c r="AI56" s="206"/>
      <c r="AJ56" s="207"/>
      <c r="AK56" s="208"/>
      <c r="AL56" s="83"/>
      <c r="AM56" s="206"/>
      <c r="AN56" s="207"/>
      <c r="AO56" s="208"/>
      <c r="AP56" s="83"/>
      <c r="AQ56" s="206"/>
      <c r="AR56" s="207"/>
      <c r="AS56" s="208"/>
      <c r="AT56" s="83"/>
      <c r="AU56" s="206"/>
      <c r="AV56" s="207"/>
      <c r="AW56" s="208"/>
      <c r="AX56" s="209"/>
      <c r="AY56" s="206"/>
      <c r="BA56" s="243"/>
      <c r="BB56" s="243"/>
      <c r="BC56" s="243"/>
      <c r="BD56" s="243"/>
      <c r="BE56" s="243"/>
      <c r="BF56" s="243"/>
      <c r="BG56" s="243"/>
      <c r="BH56" s="243"/>
      <c r="BI56" s="244"/>
      <c r="BJ56" s="215"/>
      <c r="BK56" s="215"/>
      <c r="BL56" s="215"/>
      <c r="BM56" s="215"/>
      <c r="BN56" s="215"/>
    </row>
    <row r="57" spans="1:66" s="67" customFormat="1" ht="12.75" customHeight="1" x14ac:dyDescent="0.2">
      <c r="A57" s="18">
        <v>31</v>
      </c>
      <c r="B57" s="211" t="s">
        <v>23</v>
      </c>
      <c r="C57" s="60" t="s">
        <v>394</v>
      </c>
      <c r="D57" s="19" t="s">
        <v>172</v>
      </c>
      <c r="E57" s="61" t="s">
        <v>173</v>
      </c>
      <c r="F57" s="62"/>
      <c r="G57" s="141">
        <f>O57+S57+W57+AA57+AE57</f>
        <v>71.092437480817821</v>
      </c>
      <c r="H57" s="204">
        <f>O57+S57+W57+AE57+AI57+AA57+AM57+AQ57</f>
        <v>71.092437480817821</v>
      </c>
      <c r="I57" s="204">
        <f>O57+S57+W57+AE57+AI57+AA57+AQ57+AM57+AU57+AY57</f>
        <v>71.092437480817821</v>
      </c>
      <c r="J57" s="84">
        <f>COUNTA(M57,Q57,U57,AC57,AG57,Y57,AK57,AO57,AS57,AW57)</f>
        <v>1</v>
      </c>
      <c r="K57" s="373">
        <f>I57</f>
        <v>71.092437480817821</v>
      </c>
      <c r="L57" s="133"/>
      <c r="M57" s="63"/>
      <c r="N57" s="83"/>
      <c r="O57" s="140"/>
      <c r="P57" s="120"/>
      <c r="Q57" s="63"/>
      <c r="R57" s="83"/>
      <c r="S57" s="140"/>
      <c r="T57" s="120"/>
      <c r="U57" s="63"/>
      <c r="V57" s="83"/>
      <c r="W57" s="140"/>
      <c r="X57" s="207"/>
      <c r="Y57" s="208" t="s">
        <v>915</v>
      </c>
      <c r="Z57" s="209">
        <v>3</v>
      </c>
      <c r="AA57" s="140">
        <v>71.092437480817821</v>
      </c>
      <c r="AB57" s="120"/>
      <c r="AC57" s="63"/>
      <c r="AD57" s="83"/>
      <c r="AE57" s="206"/>
      <c r="AF57" s="207"/>
      <c r="AG57" s="208"/>
      <c r="AH57" s="209"/>
      <c r="AI57" s="206"/>
      <c r="AJ57" s="207"/>
      <c r="AK57" s="208"/>
      <c r="AL57" s="83"/>
      <c r="AM57" s="206"/>
      <c r="AN57" s="207"/>
      <c r="AO57" s="208"/>
      <c r="AP57" s="83"/>
      <c r="AQ57" s="206"/>
      <c r="AR57" s="207"/>
      <c r="AS57" s="208"/>
      <c r="AT57" s="83"/>
      <c r="AU57" s="206"/>
      <c r="AV57" s="207"/>
      <c r="AW57" s="208"/>
      <c r="AX57" s="209"/>
      <c r="AY57" s="206"/>
      <c r="BA57" s="243"/>
      <c r="BB57" s="243"/>
      <c r="BC57" s="243"/>
      <c r="BD57" s="243"/>
      <c r="BE57" s="243"/>
      <c r="BF57" s="243"/>
      <c r="BG57" s="243"/>
      <c r="BH57" s="243"/>
      <c r="BI57" s="244"/>
      <c r="BJ57" s="215"/>
      <c r="BK57" s="215"/>
      <c r="BL57" s="215"/>
      <c r="BM57" s="215"/>
      <c r="BN57" s="215"/>
    </row>
    <row r="58" spans="1:66" s="67" customFormat="1" ht="12.75" customHeight="1" x14ac:dyDescent="0.2">
      <c r="A58" s="18">
        <v>32</v>
      </c>
      <c r="B58" s="211" t="s">
        <v>23</v>
      </c>
      <c r="C58" s="60" t="s">
        <v>309</v>
      </c>
      <c r="D58" s="19" t="s">
        <v>174</v>
      </c>
      <c r="E58" s="61" t="s">
        <v>310</v>
      </c>
      <c r="F58" s="62"/>
      <c r="G58" s="141">
        <f>O58+S58+W58+AA58+AE58</f>
        <v>0</v>
      </c>
      <c r="H58" s="204">
        <f>O58+S58+W58+AE58+AI58+AA58+AM58+AQ58</f>
        <v>0</v>
      </c>
      <c r="I58" s="204">
        <f>O58+S58+W58+AE58+AI58+AA58+AQ58+AM58+AU58+AY58</f>
        <v>69.29475957717186</v>
      </c>
      <c r="J58" s="84">
        <f>COUNTA(M58,Q58,U58,AC58,AG58,Y58,AK58,AO58,AS58,AW58)</f>
        <v>1</v>
      </c>
      <c r="K58" s="373">
        <f>I58</f>
        <v>69.29475957717186</v>
      </c>
      <c r="L58" s="133"/>
      <c r="M58" s="63"/>
      <c r="N58" s="83"/>
      <c r="O58" s="140"/>
      <c r="P58" s="120"/>
      <c r="Q58" s="63"/>
      <c r="R58" s="83"/>
      <c r="S58" s="140"/>
      <c r="T58" s="120"/>
      <c r="U58" s="63"/>
      <c r="V58" s="83"/>
      <c r="W58" s="140"/>
      <c r="X58" s="207"/>
      <c r="Y58" s="208"/>
      <c r="Z58" s="209"/>
      <c r="AA58" s="140"/>
      <c r="AB58" s="120"/>
      <c r="AC58" s="63"/>
      <c r="AD58" s="83"/>
      <c r="AE58" s="206"/>
      <c r="AF58" s="207"/>
      <c r="AG58" s="208"/>
      <c r="AH58" s="209"/>
      <c r="AI58" s="206"/>
      <c r="AJ58" s="207"/>
      <c r="AK58" s="208"/>
      <c r="AL58" s="83"/>
      <c r="AM58" s="206"/>
      <c r="AN58" s="207"/>
      <c r="AO58" s="208"/>
      <c r="AP58" s="83"/>
      <c r="AQ58" s="206"/>
      <c r="AR58" s="207"/>
      <c r="AS58" s="208"/>
      <c r="AT58" s="83"/>
      <c r="AU58" s="206"/>
      <c r="AV58" s="207"/>
      <c r="AW58" s="208" t="s">
        <v>34</v>
      </c>
      <c r="AX58" s="209" t="s">
        <v>77</v>
      </c>
      <c r="AY58" s="206">
        <v>69.29475957717186</v>
      </c>
      <c r="BA58" s="243"/>
      <c r="BB58" s="243"/>
      <c r="BC58" s="243"/>
      <c r="BD58" s="243"/>
      <c r="BE58" s="243"/>
      <c r="BF58" s="243"/>
      <c r="BG58" s="243"/>
      <c r="BH58" s="243"/>
      <c r="BI58" s="244"/>
      <c r="BJ58" s="215"/>
      <c r="BK58" s="215"/>
      <c r="BL58" s="215"/>
      <c r="BM58" s="215"/>
      <c r="BN58" s="215"/>
    </row>
    <row r="59" spans="1:66" s="67" customFormat="1" ht="12.75" customHeight="1" x14ac:dyDescent="0.2">
      <c r="A59" s="18">
        <v>33</v>
      </c>
      <c r="B59" s="211" t="s">
        <v>23</v>
      </c>
      <c r="C59" s="60" t="s">
        <v>540</v>
      </c>
      <c r="D59" s="19" t="s">
        <v>847</v>
      </c>
      <c r="E59" s="61" t="s">
        <v>892</v>
      </c>
      <c r="F59" s="62"/>
      <c r="G59" s="141">
        <f>O59+S59+W59+AA59+AE59</f>
        <v>67.707526284183615</v>
      </c>
      <c r="H59" s="204">
        <f>O59+S59+W59+AE59+AI59+AA59+AM59+AQ59</f>
        <v>67.707526284183615</v>
      </c>
      <c r="I59" s="204">
        <f>O59+S59+W59+AE59+AI59+AA59+AQ59+AM59+AU59+AY59</f>
        <v>67.707526284183615</v>
      </c>
      <c r="J59" s="84">
        <f>COUNTA(M59,Q59,U59,AC59,AG59,Y59,AK59,AO59,AS59,AW59)</f>
        <v>1</v>
      </c>
      <c r="K59" s="373">
        <f>I59</f>
        <v>67.707526284183615</v>
      </c>
      <c r="L59" s="133"/>
      <c r="M59" s="63"/>
      <c r="N59" s="83"/>
      <c r="O59" s="140"/>
      <c r="P59" s="120"/>
      <c r="Q59" s="63" t="s">
        <v>34</v>
      </c>
      <c r="R59" s="83">
        <v>6</v>
      </c>
      <c r="S59" s="140">
        <v>67.707526284183615</v>
      </c>
      <c r="T59" s="120"/>
      <c r="U59" s="63"/>
      <c r="V59" s="83"/>
      <c r="W59" s="140"/>
      <c r="X59" s="207"/>
      <c r="Y59" s="208"/>
      <c r="Z59" s="209"/>
      <c r="AA59" s="140"/>
      <c r="AB59" s="120"/>
      <c r="AC59" s="63"/>
      <c r="AD59" s="83"/>
      <c r="AE59" s="206"/>
      <c r="AF59" s="207"/>
      <c r="AG59" s="208"/>
      <c r="AH59" s="209"/>
      <c r="AI59" s="206"/>
      <c r="AJ59" s="207"/>
      <c r="AK59" s="208"/>
      <c r="AL59" s="83"/>
      <c r="AM59" s="206"/>
      <c r="AN59" s="207"/>
      <c r="AO59" s="208"/>
      <c r="AP59" s="83"/>
      <c r="AQ59" s="206"/>
      <c r="AR59" s="207"/>
      <c r="AS59" s="208"/>
      <c r="AT59" s="83"/>
      <c r="AU59" s="206"/>
      <c r="AV59" s="207"/>
      <c r="AW59" s="208"/>
      <c r="AX59" s="209"/>
      <c r="AY59" s="206"/>
      <c r="BA59" s="243"/>
      <c r="BB59" s="243"/>
      <c r="BC59" s="243"/>
      <c r="BD59" s="243"/>
      <c r="BE59" s="243"/>
      <c r="BF59" s="243"/>
      <c r="BG59" s="243"/>
      <c r="BH59" s="243"/>
      <c r="BI59" s="244"/>
      <c r="BJ59" s="215"/>
      <c r="BK59" s="215"/>
      <c r="BL59" s="215"/>
      <c r="BM59" s="215"/>
      <c r="BN59" s="215"/>
    </row>
    <row r="60" spans="1:66" s="67" customFormat="1" ht="12.75" customHeight="1" x14ac:dyDescent="0.2">
      <c r="A60" s="18">
        <v>34</v>
      </c>
      <c r="B60" s="211" t="s">
        <v>23</v>
      </c>
      <c r="C60" s="60" t="s">
        <v>1122</v>
      </c>
      <c r="D60" s="19" t="s">
        <v>1123</v>
      </c>
      <c r="E60" s="61" t="s">
        <v>1124</v>
      </c>
      <c r="F60" s="62"/>
      <c r="G60" s="141">
        <f>O60+S60+W60+AA60+AE60</f>
        <v>0</v>
      </c>
      <c r="H60" s="204">
        <f>O60+S60+W60+AE60+AI60+AA60+AM60+AQ60</f>
        <v>0</v>
      </c>
      <c r="I60" s="204">
        <f>O60+S60+W60+AE60+AI60+AA60+AQ60+AM60+AU60+AY60</f>
        <v>60.205999132796236</v>
      </c>
      <c r="J60" s="84">
        <f>COUNTA(M60,Q60,U60,AC60,AG60,Y60,AK60,AO60,AS60,AW60)</f>
        <v>1</v>
      </c>
      <c r="K60" s="373">
        <f>I60</f>
        <v>60.205999132796236</v>
      </c>
      <c r="L60" s="133"/>
      <c r="M60" s="63"/>
      <c r="N60" s="83"/>
      <c r="O60" s="140"/>
      <c r="P60" s="120"/>
      <c r="Q60" s="63"/>
      <c r="R60" s="83"/>
      <c r="S60" s="140"/>
      <c r="T60" s="120"/>
      <c r="U60" s="63"/>
      <c r="V60" s="83"/>
      <c r="W60" s="140"/>
      <c r="X60" s="207"/>
      <c r="Y60" s="208"/>
      <c r="Z60" s="209"/>
      <c r="AA60" s="140"/>
      <c r="AB60" s="120"/>
      <c r="AC60" s="63"/>
      <c r="AD60" s="83"/>
      <c r="AE60" s="206"/>
      <c r="AF60" s="207"/>
      <c r="AG60" s="208"/>
      <c r="AH60" s="209"/>
      <c r="AI60" s="206"/>
      <c r="AJ60" s="207"/>
      <c r="AK60" s="208"/>
      <c r="AL60" s="83"/>
      <c r="AM60" s="206"/>
      <c r="AN60" s="207"/>
      <c r="AO60" s="208"/>
      <c r="AP60" s="83"/>
      <c r="AQ60" s="206"/>
      <c r="AR60" s="207"/>
      <c r="AS60" s="208" t="s">
        <v>23</v>
      </c>
      <c r="AT60" s="83">
        <v>5</v>
      </c>
      <c r="AU60" s="206">
        <v>60.205999132796236</v>
      </c>
      <c r="AV60" s="207"/>
      <c r="AW60" s="208"/>
      <c r="AX60" s="209"/>
      <c r="AY60" s="206"/>
      <c r="BA60" s="243"/>
      <c r="BB60" s="243"/>
      <c r="BC60" s="243"/>
      <c r="BD60" s="243"/>
      <c r="BE60" s="243"/>
      <c r="BF60" s="243"/>
      <c r="BG60" s="243"/>
      <c r="BH60" s="243"/>
      <c r="BI60" s="244"/>
      <c r="BJ60" s="215"/>
      <c r="BK60" s="215"/>
      <c r="BL60" s="215"/>
      <c r="BM60" s="215"/>
      <c r="BN60" s="215"/>
    </row>
    <row r="61" spans="1:66" s="67" customFormat="1" ht="12.75" customHeight="1" x14ac:dyDescent="0.2">
      <c r="A61" s="18">
        <v>35</v>
      </c>
      <c r="B61" s="211" t="s">
        <v>23</v>
      </c>
      <c r="C61" s="60" t="s">
        <v>213</v>
      </c>
      <c r="D61" s="19" t="s">
        <v>214</v>
      </c>
      <c r="E61" s="61" t="s">
        <v>329</v>
      </c>
      <c r="F61" s="62"/>
      <c r="G61" s="141">
        <f>O61+S61+W61+AA61+AE61</f>
        <v>0</v>
      </c>
      <c r="H61" s="204">
        <f>O61+S61+W61+AE61+AI61+AA61+AM61+AQ61</f>
        <v>0</v>
      </c>
      <c r="I61" s="204">
        <f>O61+S61+W61+AE61+AI61+AA61+AQ61+AM61+AU61+AY61</f>
        <v>60.205999132796236</v>
      </c>
      <c r="J61" s="84">
        <f>COUNTA(M61,Q61,U61,AC61,AG61,Y61,AK61,AO61,AS61,AW61)</f>
        <v>1</v>
      </c>
      <c r="K61" s="373">
        <f>I61</f>
        <v>60.205999132796236</v>
      </c>
      <c r="L61" s="133"/>
      <c r="M61" s="63"/>
      <c r="N61" s="83"/>
      <c r="O61" s="140"/>
      <c r="P61" s="120"/>
      <c r="Q61" s="63"/>
      <c r="R61" s="83"/>
      <c r="S61" s="140"/>
      <c r="T61" s="120"/>
      <c r="U61" s="63"/>
      <c r="V61" s="83"/>
      <c r="W61" s="140"/>
      <c r="X61" s="207"/>
      <c r="Y61" s="208"/>
      <c r="Z61" s="209"/>
      <c r="AA61" s="140"/>
      <c r="AB61" s="120"/>
      <c r="AC61" s="63"/>
      <c r="AD61" s="83"/>
      <c r="AE61" s="206"/>
      <c r="AF61" s="207"/>
      <c r="AG61" s="208"/>
      <c r="AH61" s="209"/>
      <c r="AI61" s="206"/>
      <c r="AJ61" s="207"/>
      <c r="AK61" s="208"/>
      <c r="AL61" s="83"/>
      <c r="AM61" s="206"/>
      <c r="AN61" s="207"/>
      <c r="AO61" s="208"/>
      <c r="AP61" s="83"/>
      <c r="AQ61" s="206"/>
      <c r="AR61" s="207"/>
      <c r="AS61" s="208"/>
      <c r="AT61" s="83"/>
      <c r="AU61" s="206"/>
      <c r="AV61" s="207"/>
      <c r="AW61" s="208" t="s">
        <v>1290</v>
      </c>
      <c r="AX61" s="209" t="s">
        <v>78</v>
      </c>
      <c r="AY61" s="206">
        <v>60.205999132796236</v>
      </c>
      <c r="BA61" s="243"/>
      <c r="BB61" s="243"/>
      <c r="BC61" s="243"/>
      <c r="BD61" s="243"/>
      <c r="BE61" s="243"/>
      <c r="BF61" s="243"/>
      <c r="BG61" s="243"/>
      <c r="BH61" s="243"/>
      <c r="BI61" s="244"/>
      <c r="BJ61" s="215"/>
      <c r="BK61" s="215"/>
      <c r="BL61" s="215"/>
      <c r="BM61" s="215"/>
      <c r="BN61" s="215"/>
    </row>
    <row r="62" spans="1:66" s="67" customFormat="1" ht="12.75" customHeight="1" x14ac:dyDescent="0.2">
      <c r="A62" s="18">
        <v>36</v>
      </c>
      <c r="B62" s="211" t="s">
        <v>23</v>
      </c>
      <c r="C62" s="60" t="s">
        <v>743</v>
      </c>
      <c r="D62" s="19" t="s">
        <v>744</v>
      </c>
      <c r="E62" s="61" t="s">
        <v>745</v>
      </c>
      <c r="F62" s="62"/>
      <c r="G62" s="141">
        <f>O62+S62+W62+AA62+AE62</f>
        <v>58.80456295278406</v>
      </c>
      <c r="H62" s="204">
        <f>O62+S62+W62+AE62+AI62+AA62+AM62+AQ62</f>
        <v>58.80456295278406</v>
      </c>
      <c r="I62" s="204">
        <f>O62+S62+W62+AE62+AI62+AA62+AQ62+AM62+AU62+AY62</f>
        <v>58.80456295278406</v>
      </c>
      <c r="J62" s="84">
        <f>COUNTA(M62,Q62,U62,AC62,AG62,Y62,AK62,AO62,AS62,AW62)</f>
        <v>1</v>
      </c>
      <c r="K62" s="373">
        <f>I62</f>
        <v>58.80456295278406</v>
      </c>
      <c r="L62" s="133"/>
      <c r="M62" s="63"/>
      <c r="N62" s="83"/>
      <c r="O62" s="140"/>
      <c r="P62" s="120"/>
      <c r="Q62" s="63"/>
      <c r="R62" s="83"/>
      <c r="S62" s="140"/>
      <c r="T62" s="120"/>
      <c r="U62" s="63" t="s">
        <v>23</v>
      </c>
      <c r="V62" s="83" t="s">
        <v>77</v>
      </c>
      <c r="W62" s="140">
        <v>58.80456295278406</v>
      </c>
      <c r="X62" s="207"/>
      <c r="Y62" s="208"/>
      <c r="Z62" s="209"/>
      <c r="AA62" s="140"/>
      <c r="AB62" s="120"/>
      <c r="AC62" s="63"/>
      <c r="AD62" s="83"/>
      <c r="AE62" s="206"/>
      <c r="AF62" s="207"/>
      <c r="AG62" s="208"/>
      <c r="AH62" s="209"/>
      <c r="AI62" s="206"/>
      <c r="AJ62" s="207"/>
      <c r="AK62" s="208"/>
      <c r="AL62" s="83"/>
      <c r="AM62" s="206"/>
      <c r="AN62" s="207"/>
      <c r="AO62" s="208"/>
      <c r="AP62" s="83"/>
      <c r="AQ62" s="206"/>
      <c r="AR62" s="207"/>
      <c r="AS62" s="208"/>
      <c r="AT62" s="83"/>
      <c r="AU62" s="206"/>
      <c r="AV62" s="207"/>
      <c r="AW62" s="208"/>
      <c r="AX62" s="209"/>
      <c r="AY62" s="206"/>
      <c r="BA62" s="243"/>
      <c r="BB62" s="243"/>
      <c r="BC62" s="243"/>
      <c r="BD62" s="243"/>
      <c r="BE62" s="243"/>
      <c r="BF62" s="243"/>
      <c r="BG62" s="243"/>
      <c r="BH62" s="243"/>
      <c r="BI62" s="244"/>
      <c r="BJ62" s="215"/>
      <c r="BK62" s="215"/>
      <c r="BL62" s="215"/>
      <c r="BM62" s="215"/>
      <c r="BN62" s="215"/>
    </row>
    <row r="63" spans="1:66" s="67" customFormat="1" ht="12.75" customHeight="1" x14ac:dyDescent="0.2">
      <c r="A63" s="18">
        <v>37</v>
      </c>
      <c r="B63" s="211" t="s">
        <v>23</v>
      </c>
      <c r="C63" s="60" t="s">
        <v>544</v>
      </c>
      <c r="D63" s="19" t="s">
        <v>851</v>
      </c>
      <c r="E63" s="61" t="s">
        <v>897</v>
      </c>
      <c r="F63" s="62"/>
      <c r="G63" s="141">
        <f>O63+S63+W63+AA63+AE63</f>
        <v>55.269277711743861</v>
      </c>
      <c r="H63" s="204">
        <f>O63+S63+W63+AE63+AI63+AA63+AM63+AQ63</f>
        <v>55.269277711743861</v>
      </c>
      <c r="I63" s="204">
        <f>O63+S63+W63+AE63+AI63+AA63+AQ63+AM63+AU63+AY63</f>
        <v>55.269277711743861</v>
      </c>
      <c r="J63" s="84">
        <f>COUNTA(M63,Q63,U63,AC63,AG63,Y63,AK63,AO63,AS63,AW63)</f>
        <v>1</v>
      </c>
      <c r="K63" s="373">
        <f>I63</f>
        <v>55.269277711743861</v>
      </c>
      <c r="L63" s="133"/>
      <c r="M63" s="63"/>
      <c r="N63" s="83"/>
      <c r="O63" s="140"/>
      <c r="P63" s="120"/>
      <c r="Q63" s="63" t="s">
        <v>34</v>
      </c>
      <c r="R63" s="83">
        <v>7</v>
      </c>
      <c r="S63" s="140">
        <v>55.269277711743861</v>
      </c>
      <c r="T63" s="120"/>
      <c r="U63" s="63"/>
      <c r="V63" s="83"/>
      <c r="W63" s="140"/>
      <c r="X63" s="207"/>
      <c r="Y63" s="208"/>
      <c r="Z63" s="209"/>
      <c r="AA63" s="140"/>
      <c r="AB63" s="120"/>
      <c r="AC63" s="63"/>
      <c r="AD63" s="83"/>
      <c r="AE63" s="206"/>
      <c r="AF63" s="207"/>
      <c r="AG63" s="208"/>
      <c r="AH63" s="209"/>
      <c r="AI63" s="206"/>
      <c r="AJ63" s="207"/>
      <c r="AK63" s="208"/>
      <c r="AL63" s="83"/>
      <c r="AM63" s="206"/>
      <c r="AN63" s="207"/>
      <c r="AO63" s="208"/>
      <c r="AP63" s="83"/>
      <c r="AQ63" s="206"/>
      <c r="AR63" s="207"/>
      <c r="AS63" s="208"/>
      <c r="AT63" s="83"/>
      <c r="AU63" s="206"/>
      <c r="AV63" s="207"/>
      <c r="AW63" s="208"/>
      <c r="AX63" s="209"/>
      <c r="AY63" s="206"/>
      <c r="BA63" s="243"/>
      <c r="BB63" s="243"/>
      <c r="BC63" s="243"/>
      <c r="BD63" s="243"/>
      <c r="BE63" s="243"/>
      <c r="BF63" s="243"/>
      <c r="BG63" s="243"/>
      <c r="BH63" s="243"/>
      <c r="BI63" s="244"/>
      <c r="BJ63" s="215"/>
      <c r="BK63" s="215"/>
      <c r="BL63" s="215"/>
      <c r="BM63" s="215"/>
      <c r="BN63" s="215"/>
    </row>
    <row r="64" spans="1:66" s="67" customFormat="1" ht="12.75" customHeight="1" x14ac:dyDescent="0.2">
      <c r="A64" s="18">
        <v>38</v>
      </c>
      <c r="B64" s="211" t="s">
        <v>23</v>
      </c>
      <c r="C64" s="60" t="s">
        <v>325</v>
      </c>
      <c r="D64" s="19" t="s">
        <v>338</v>
      </c>
      <c r="E64" s="61" t="s">
        <v>339</v>
      </c>
      <c r="F64" s="62"/>
      <c r="G64" s="141">
        <f>O64+S64+W64+AA64+AE64</f>
        <v>0</v>
      </c>
      <c r="H64" s="204">
        <f>O64+S64+W64+AE64+AI64+AA64+AM64+AQ64</f>
        <v>0</v>
      </c>
      <c r="I64" s="204">
        <f>O64+S64+W64+AE64+AI64+AA64+AQ64+AM64+AU64+AY64</f>
        <v>50.163544641054756</v>
      </c>
      <c r="J64" s="84">
        <f>COUNTA(M64,Q64,U64,AC64,AG64,Y64,AK64,AO64,AS64,AW64)</f>
        <v>1</v>
      </c>
      <c r="K64" s="373">
        <f>I64</f>
        <v>50.163544641054756</v>
      </c>
      <c r="L64" s="133"/>
      <c r="M64" s="63"/>
      <c r="N64" s="83"/>
      <c r="O64" s="140"/>
      <c r="P64" s="120"/>
      <c r="Q64" s="63"/>
      <c r="R64" s="83"/>
      <c r="S64" s="140"/>
      <c r="T64" s="120"/>
      <c r="U64" s="63"/>
      <c r="V64" s="83"/>
      <c r="W64" s="140"/>
      <c r="X64" s="207"/>
      <c r="Y64" s="208"/>
      <c r="Z64" s="209"/>
      <c r="AA64" s="140"/>
      <c r="AB64" s="120"/>
      <c r="AC64" s="63"/>
      <c r="AD64" s="83"/>
      <c r="AE64" s="206"/>
      <c r="AF64" s="207"/>
      <c r="AG64" s="208"/>
      <c r="AH64" s="209"/>
      <c r="AI64" s="206"/>
      <c r="AJ64" s="207"/>
      <c r="AK64" s="208"/>
      <c r="AL64" s="83"/>
      <c r="AM64" s="206"/>
      <c r="AN64" s="207"/>
      <c r="AO64" s="208"/>
      <c r="AP64" s="83"/>
      <c r="AQ64" s="206"/>
      <c r="AR64" s="207"/>
      <c r="AS64" s="208"/>
      <c r="AT64" s="83"/>
      <c r="AU64" s="206"/>
      <c r="AV64" s="207"/>
      <c r="AW64" s="208" t="s">
        <v>34</v>
      </c>
      <c r="AX64" s="209" t="s">
        <v>78</v>
      </c>
      <c r="AY64" s="206">
        <v>50.163544641054756</v>
      </c>
      <c r="BA64" s="243"/>
      <c r="BB64" s="243"/>
      <c r="BC64" s="243"/>
      <c r="BD64" s="243"/>
      <c r="BE64" s="243"/>
      <c r="BF64" s="243"/>
      <c r="BG64" s="243"/>
      <c r="BH64" s="243"/>
      <c r="BI64" s="244"/>
      <c r="BJ64" s="215"/>
      <c r="BK64" s="215"/>
      <c r="BL64" s="215"/>
      <c r="BM64" s="215"/>
      <c r="BN64" s="215"/>
    </row>
    <row r="65" spans="1:66" s="67" customFormat="1" ht="12.75" customHeight="1" x14ac:dyDescent="0.2">
      <c r="A65" s="18">
        <v>39</v>
      </c>
      <c r="B65" s="211" t="s">
        <v>23</v>
      </c>
      <c r="C65" s="60">
        <v>333</v>
      </c>
      <c r="D65" s="19" t="s">
        <v>963</v>
      </c>
      <c r="E65" s="61" t="s">
        <v>964</v>
      </c>
      <c r="F65" s="62"/>
      <c r="G65" s="141">
        <f>O65+S65+W65+AA65+AE65</f>
        <v>0</v>
      </c>
      <c r="H65" s="204">
        <f>O65+S65+W65+AE65+AI65+AA65+AM65+AQ65</f>
        <v>47.745097999287161</v>
      </c>
      <c r="I65" s="204">
        <f>O65+S65+W65+AE65+AI65+AA65+AQ65+AM65+AU65+AY65</f>
        <v>47.745097999287161</v>
      </c>
      <c r="J65" s="84">
        <f>COUNTA(M65,Q65,U65,AC65,AG65,Y65,AK65,AO65,AS65,AW65)</f>
        <v>1</v>
      </c>
      <c r="K65" s="373">
        <f>I65</f>
        <v>47.745097999287161</v>
      </c>
      <c r="L65" s="133"/>
      <c r="M65" s="63"/>
      <c r="N65" s="83"/>
      <c r="O65" s="140"/>
      <c r="P65" s="120"/>
      <c r="Q65" s="63"/>
      <c r="R65" s="83"/>
      <c r="S65" s="140"/>
      <c r="T65" s="120"/>
      <c r="U65" s="63"/>
      <c r="V65" s="83"/>
      <c r="W65" s="140"/>
      <c r="X65" s="207"/>
      <c r="Y65" s="208"/>
      <c r="Z65" s="209"/>
      <c r="AA65" s="140"/>
      <c r="AB65" s="120"/>
      <c r="AC65" s="63"/>
      <c r="AD65" s="83"/>
      <c r="AE65" s="206"/>
      <c r="AF65" s="207"/>
      <c r="AG65" s="208" t="s">
        <v>460</v>
      </c>
      <c r="AH65" s="209">
        <v>7</v>
      </c>
      <c r="AI65" s="206">
        <v>47.745097999287161</v>
      </c>
      <c r="AJ65" s="207"/>
      <c r="AK65" s="208"/>
      <c r="AL65" s="83"/>
      <c r="AM65" s="206"/>
      <c r="AN65" s="207"/>
      <c r="AO65" s="208"/>
      <c r="AP65" s="83"/>
      <c r="AQ65" s="206"/>
      <c r="AR65" s="207"/>
      <c r="AS65" s="208"/>
      <c r="AT65" s="83"/>
      <c r="AU65" s="206"/>
      <c r="AV65" s="207"/>
      <c r="AW65" s="208"/>
      <c r="AX65" s="209"/>
      <c r="AY65" s="206"/>
      <c r="BA65" s="243"/>
      <c r="BB65" s="243"/>
      <c r="BC65" s="243"/>
      <c r="BD65" s="243"/>
      <c r="BE65" s="243"/>
      <c r="BF65" s="243"/>
      <c r="BG65" s="243"/>
      <c r="BH65" s="243"/>
      <c r="BI65" s="244"/>
      <c r="BJ65" s="215"/>
      <c r="BK65" s="215"/>
      <c r="BL65" s="215"/>
      <c r="BM65" s="215"/>
      <c r="BN65" s="215"/>
    </row>
    <row r="66" spans="1:66" s="67" customFormat="1" ht="12.75" customHeight="1" x14ac:dyDescent="0.2">
      <c r="A66" s="18">
        <v>40</v>
      </c>
      <c r="B66" s="211" t="s">
        <v>23</v>
      </c>
      <c r="C66" s="60" t="s">
        <v>395</v>
      </c>
      <c r="D66" s="19" t="s">
        <v>175</v>
      </c>
      <c r="E66" s="61" t="s">
        <v>916</v>
      </c>
      <c r="F66" s="62"/>
      <c r="G66" s="141">
        <f>O66+S66+W66+AA66+AE66</f>
        <v>44.845500650402819</v>
      </c>
      <c r="H66" s="204">
        <f>O66+S66+W66+AE66+AI66+AA66+AM66+AQ66</f>
        <v>44.845500650402819</v>
      </c>
      <c r="I66" s="204">
        <f>O66+S66+W66+AE66+AI66+AA66+AQ66+AM66+AU66+AY66</f>
        <v>44.845500650402819</v>
      </c>
      <c r="J66" s="84">
        <f>COUNTA(M66,Q66,U66,AC66,AG66,Y66,AK66,AO66,AS66,AW66)</f>
        <v>1</v>
      </c>
      <c r="K66" s="373">
        <f>I66</f>
        <v>44.845500650402819</v>
      </c>
      <c r="L66" s="133"/>
      <c r="M66" s="63"/>
      <c r="N66" s="83"/>
      <c r="O66" s="140"/>
      <c r="P66" s="120"/>
      <c r="Q66" s="63"/>
      <c r="R66" s="83"/>
      <c r="S66" s="140"/>
      <c r="T66" s="120"/>
      <c r="U66" s="63"/>
      <c r="V66" s="83"/>
      <c r="W66" s="140"/>
      <c r="X66" s="207"/>
      <c r="Y66" s="208" t="s">
        <v>915</v>
      </c>
      <c r="Z66" s="209">
        <v>4</v>
      </c>
      <c r="AA66" s="140">
        <v>44.845500650402819</v>
      </c>
      <c r="AB66" s="120"/>
      <c r="AC66" s="63"/>
      <c r="AD66" s="83"/>
      <c r="AE66" s="206"/>
      <c r="AF66" s="207"/>
      <c r="AG66" s="208"/>
      <c r="AH66" s="209"/>
      <c r="AI66" s="206"/>
      <c r="AJ66" s="207"/>
      <c r="AK66" s="208"/>
      <c r="AL66" s="83"/>
      <c r="AM66" s="206"/>
      <c r="AN66" s="207"/>
      <c r="AO66" s="208"/>
      <c r="AP66" s="83"/>
      <c r="AQ66" s="206"/>
      <c r="AR66" s="207"/>
      <c r="AS66" s="208"/>
      <c r="AT66" s="83"/>
      <c r="AU66" s="206"/>
      <c r="AV66" s="207"/>
      <c r="AW66" s="208"/>
      <c r="AX66" s="209"/>
      <c r="AY66" s="206"/>
      <c r="BA66" s="243"/>
      <c r="BB66" s="243"/>
      <c r="BC66" s="243"/>
      <c r="BD66" s="243"/>
      <c r="BE66" s="243"/>
      <c r="BF66" s="243"/>
      <c r="BG66" s="243"/>
      <c r="BH66" s="243"/>
      <c r="BI66" s="244"/>
      <c r="BJ66" s="215"/>
      <c r="BK66" s="215"/>
      <c r="BL66" s="215"/>
      <c r="BM66" s="215"/>
      <c r="BN66" s="215"/>
    </row>
    <row r="67" spans="1:66" s="67" customFormat="1" ht="12.75" customHeight="1" x14ac:dyDescent="0.2">
      <c r="A67" s="18">
        <v>41</v>
      </c>
      <c r="B67" s="211" t="s">
        <v>23</v>
      </c>
      <c r="C67" s="60" t="s">
        <v>363</v>
      </c>
      <c r="D67" s="19" t="s">
        <v>909</v>
      </c>
      <c r="E67" s="61" t="s">
        <v>911</v>
      </c>
      <c r="F67" s="62"/>
      <c r="G67" s="141">
        <f>O67+S67+W67+AA67+AE67</f>
        <v>44.845500650402819</v>
      </c>
      <c r="H67" s="204">
        <f>O67+S67+W67+AE67+AI67+AA67+AM67+AQ67</f>
        <v>44.845500650402819</v>
      </c>
      <c r="I67" s="204">
        <f>O67+S67+W67+AE67+AI67+AA67+AQ67+AM67+AU67+AY67</f>
        <v>44.845500650402819</v>
      </c>
      <c r="J67" s="84">
        <f>COUNTA(M67,Q67,U67,AC67,AG67,Y67,AK67,AO67,AS67,AW67)</f>
        <v>1</v>
      </c>
      <c r="K67" s="373">
        <f>I67</f>
        <v>44.845500650402819</v>
      </c>
      <c r="L67" s="133"/>
      <c r="M67" s="63"/>
      <c r="N67" s="83"/>
      <c r="O67" s="140"/>
      <c r="P67" s="120"/>
      <c r="Q67" s="63"/>
      <c r="R67" s="83"/>
      <c r="S67" s="140"/>
      <c r="T67" s="120"/>
      <c r="U67" s="63"/>
      <c r="V67" s="83"/>
      <c r="W67" s="140"/>
      <c r="X67" s="207"/>
      <c r="Y67" s="208" t="s">
        <v>138</v>
      </c>
      <c r="Z67" s="209">
        <v>4</v>
      </c>
      <c r="AA67" s="140">
        <v>44.845500650402819</v>
      </c>
      <c r="AB67" s="120"/>
      <c r="AC67" s="63"/>
      <c r="AD67" s="83"/>
      <c r="AE67" s="206"/>
      <c r="AF67" s="207"/>
      <c r="AG67" s="208"/>
      <c r="AH67" s="209"/>
      <c r="AI67" s="206"/>
      <c r="AJ67" s="207"/>
      <c r="AK67" s="208"/>
      <c r="AL67" s="83"/>
      <c r="AM67" s="206"/>
      <c r="AN67" s="207"/>
      <c r="AO67" s="208"/>
      <c r="AP67" s="83"/>
      <c r="AQ67" s="206"/>
      <c r="AR67" s="207"/>
      <c r="AS67" s="208"/>
      <c r="AT67" s="83"/>
      <c r="AU67" s="206"/>
      <c r="AV67" s="207"/>
      <c r="AW67" s="208"/>
      <c r="AX67" s="209"/>
      <c r="AY67" s="206"/>
      <c r="BA67" s="243"/>
      <c r="BB67" s="243"/>
      <c r="BC67" s="243"/>
      <c r="BD67" s="243"/>
      <c r="BE67" s="243"/>
      <c r="BF67" s="243"/>
      <c r="BG67" s="243"/>
      <c r="BH67" s="243"/>
      <c r="BI67" s="244"/>
      <c r="BJ67" s="215"/>
      <c r="BK67" s="215"/>
      <c r="BL67" s="215"/>
      <c r="BM67" s="215"/>
      <c r="BN67" s="215"/>
    </row>
    <row r="68" spans="1:66" s="67" customFormat="1" ht="12.75" customHeight="1" x14ac:dyDescent="0.2">
      <c r="A68" s="18">
        <v>42</v>
      </c>
      <c r="B68" s="211" t="s">
        <v>23</v>
      </c>
      <c r="C68" s="60">
        <v>316</v>
      </c>
      <c r="D68" s="19" t="s">
        <v>904</v>
      </c>
      <c r="E68" s="61" t="s">
        <v>782</v>
      </c>
      <c r="F68" s="62"/>
      <c r="G68" s="141">
        <f>O68+S68+W68+AA68+AE68</f>
        <v>43.746936830414995</v>
      </c>
      <c r="H68" s="204">
        <f>O68+S68+W68+AE68+AI68+AA68+AM68+AQ68</f>
        <v>43.746936830414995</v>
      </c>
      <c r="I68" s="204">
        <f>O68+S68+W68+AE68+AI68+AA68+AQ68+AM68+AU68+AY68</f>
        <v>43.746936830414995</v>
      </c>
      <c r="J68" s="84">
        <f>COUNTA(M68,Q68,U68,AC68,AG68,Y68,AK68,AO68,AS68,AW68)</f>
        <v>1</v>
      </c>
      <c r="K68" s="373">
        <f>I68</f>
        <v>43.746936830414995</v>
      </c>
      <c r="L68" s="133"/>
      <c r="M68" s="63"/>
      <c r="N68" s="83"/>
      <c r="O68" s="140"/>
      <c r="P68" s="120"/>
      <c r="Q68" s="63"/>
      <c r="R68" s="83"/>
      <c r="S68" s="140"/>
      <c r="T68" s="120"/>
      <c r="U68" s="63"/>
      <c r="V68" s="83"/>
      <c r="W68" s="140"/>
      <c r="X68" s="207"/>
      <c r="Y68" s="208"/>
      <c r="Z68" s="209"/>
      <c r="AA68" s="140"/>
      <c r="AB68" s="120"/>
      <c r="AC68" s="63" t="s">
        <v>23</v>
      </c>
      <c r="AD68" s="83">
        <v>6</v>
      </c>
      <c r="AE68" s="206">
        <v>43.746936830414995</v>
      </c>
      <c r="AF68" s="207"/>
      <c r="AG68" s="208"/>
      <c r="AH68" s="209"/>
      <c r="AI68" s="206"/>
      <c r="AJ68" s="207"/>
      <c r="AK68" s="208"/>
      <c r="AL68" s="83"/>
      <c r="AM68" s="206"/>
      <c r="AN68" s="207"/>
      <c r="AO68" s="208"/>
      <c r="AP68" s="83"/>
      <c r="AQ68" s="206"/>
      <c r="AR68" s="207"/>
      <c r="AS68" s="208"/>
      <c r="AT68" s="83"/>
      <c r="AU68" s="206"/>
      <c r="AV68" s="207"/>
      <c r="AW68" s="208"/>
      <c r="AX68" s="209"/>
      <c r="AY68" s="206"/>
      <c r="BA68" s="243"/>
      <c r="BB68" s="243"/>
      <c r="BC68" s="243"/>
      <c r="BD68" s="243"/>
      <c r="BE68" s="243"/>
      <c r="BF68" s="243"/>
      <c r="BG68" s="243"/>
      <c r="BH68" s="243"/>
      <c r="BI68" s="244"/>
      <c r="BJ68" s="215"/>
      <c r="BK68" s="215"/>
      <c r="BL68" s="215"/>
      <c r="BM68" s="215"/>
      <c r="BN68" s="215"/>
    </row>
    <row r="69" spans="1:66" s="67" customFormat="1" ht="12.75" customHeight="1" x14ac:dyDescent="0.2">
      <c r="A69" s="18">
        <v>43</v>
      </c>
      <c r="B69" s="211" t="s">
        <v>23</v>
      </c>
      <c r="C69" s="60" t="s">
        <v>550</v>
      </c>
      <c r="D69" s="19" t="s">
        <v>853</v>
      </c>
      <c r="E69" s="61" t="s">
        <v>881</v>
      </c>
      <c r="F69" s="62"/>
      <c r="G69" s="141">
        <f>O69+S69+W69+AA69+AE69</f>
        <v>43.27877127195044</v>
      </c>
      <c r="H69" s="204">
        <f>O69+S69+W69+AE69+AI69+AA69+AM69+AQ69</f>
        <v>43.27877127195044</v>
      </c>
      <c r="I69" s="204">
        <f>O69+S69+W69+AE69+AI69+AA69+AQ69+AM69+AU69+AY69</f>
        <v>43.27877127195044</v>
      </c>
      <c r="J69" s="84">
        <f>COUNTA(M69,Q69,U69,AC69,AG69,Y69,AK69,AO69,AS69,AW69)</f>
        <v>1</v>
      </c>
      <c r="K69" s="373">
        <f>I69</f>
        <v>43.27877127195044</v>
      </c>
      <c r="L69" s="133"/>
      <c r="M69" s="63"/>
      <c r="N69" s="83"/>
      <c r="O69" s="140"/>
      <c r="P69" s="120"/>
      <c r="Q69" s="63" t="s">
        <v>34</v>
      </c>
      <c r="R69" s="83">
        <v>8</v>
      </c>
      <c r="S69" s="140">
        <v>43.27877127195044</v>
      </c>
      <c r="T69" s="120"/>
      <c r="U69" s="63"/>
      <c r="V69" s="83"/>
      <c r="W69" s="140"/>
      <c r="X69" s="207"/>
      <c r="Y69" s="208"/>
      <c r="Z69" s="209"/>
      <c r="AA69" s="140"/>
      <c r="AB69" s="120"/>
      <c r="AC69" s="63"/>
      <c r="AD69" s="83"/>
      <c r="AE69" s="206"/>
      <c r="AF69" s="207"/>
      <c r="AG69" s="208"/>
      <c r="AH69" s="209"/>
      <c r="AI69" s="206"/>
      <c r="AJ69" s="207"/>
      <c r="AK69" s="208"/>
      <c r="AL69" s="83"/>
      <c r="AM69" s="206"/>
      <c r="AN69" s="207"/>
      <c r="AO69" s="208"/>
      <c r="AP69" s="83"/>
      <c r="AQ69" s="206"/>
      <c r="AR69" s="207"/>
      <c r="AS69" s="208"/>
      <c r="AT69" s="83"/>
      <c r="AU69" s="206"/>
      <c r="AV69" s="207"/>
      <c r="AW69" s="208"/>
      <c r="AX69" s="209"/>
      <c r="AY69" s="206"/>
      <c r="BA69" s="243"/>
      <c r="BB69" s="243"/>
      <c r="BC69" s="243"/>
      <c r="BD69" s="243"/>
      <c r="BE69" s="243"/>
      <c r="BF69" s="243"/>
      <c r="BG69" s="243"/>
      <c r="BH69" s="243"/>
      <c r="BI69" s="244"/>
      <c r="BJ69" s="215"/>
      <c r="BK69" s="215"/>
      <c r="BL69" s="215"/>
      <c r="BM69" s="215"/>
      <c r="BN69" s="215"/>
    </row>
    <row r="70" spans="1:66" s="67" customFormat="1" ht="12.75" customHeight="1" x14ac:dyDescent="0.2">
      <c r="A70" s="18">
        <v>44</v>
      </c>
      <c r="B70" s="211" t="s">
        <v>23</v>
      </c>
      <c r="C70" s="60" t="s">
        <v>469</v>
      </c>
      <c r="D70" s="19" t="s">
        <v>491</v>
      </c>
      <c r="E70" s="61" t="s">
        <v>470</v>
      </c>
      <c r="F70" s="62"/>
      <c r="G70" s="141">
        <f>O70+S70+W70+AA70+AE70</f>
        <v>38.790556804586728</v>
      </c>
      <c r="H70" s="204">
        <f>O70+S70+W70+AE70+AI70+AA70+AM70+AQ70</f>
        <v>38.790556804586728</v>
      </c>
      <c r="I70" s="204">
        <f>O70+S70+W70+AE70+AI70+AA70+AQ70+AM70+AU70+AY70</f>
        <v>38.790556804586728</v>
      </c>
      <c r="J70" s="84">
        <f>COUNTA(M70,Q70,U70,AC70,AG70,Y70,AK70,AO70,AS70,AW70)</f>
        <v>1</v>
      </c>
      <c r="K70" s="373">
        <f>I70</f>
        <v>38.790556804586728</v>
      </c>
      <c r="L70" s="133"/>
      <c r="M70" s="63" t="s">
        <v>460</v>
      </c>
      <c r="N70" s="83" t="s">
        <v>80</v>
      </c>
      <c r="O70" s="140">
        <v>38.790556804586728</v>
      </c>
      <c r="P70" s="120"/>
      <c r="Q70" s="63"/>
      <c r="R70" s="83"/>
      <c r="S70" s="140"/>
      <c r="T70" s="120"/>
      <c r="U70" s="63"/>
      <c r="V70" s="83"/>
      <c r="W70" s="140"/>
      <c r="X70" s="207"/>
      <c r="Y70" s="208"/>
      <c r="Z70" s="209"/>
      <c r="AA70" s="140"/>
      <c r="AB70" s="120"/>
      <c r="AC70" s="63"/>
      <c r="AD70" s="83"/>
      <c r="AE70" s="206"/>
      <c r="AF70" s="207"/>
      <c r="AG70" s="208"/>
      <c r="AH70" s="209"/>
      <c r="AI70" s="206"/>
      <c r="AJ70" s="207"/>
      <c r="AK70" s="208"/>
      <c r="AL70" s="83"/>
      <c r="AM70" s="206"/>
      <c r="AN70" s="207"/>
      <c r="AO70" s="208"/>
      <c r="AP70" s="83"/>
      <c r="AQ70" s="206"/>
      <c r="AR70" s="207"/>
      <c r="AS70" s="208"/>
      <c r="AT70" s="83"/>
      <c r="AU70" s="206"/>
      <c r="AV70" s="207"/>
      <c r="AW70" s="208"/>
      <c r="AX70" s="209"/>
      <c r="AY70" s="206"/>
      <c r="BA70" s="243"/>
      <c r="BB70" s="243"/>
      <c r="BC70" s="243"/>
      <c r="BD70" s="243"/>
      <c r="BE70" s="243"/>
      <c r="BF70" s="243"/>
      <c r="BG70" s="243"/>
      <c r="BH70" s="243"/>
      <c r="BI70" s="244"/>
      <c r="BJ70" s="215"/>
      <c r="BK70" s="215"/>
      <c r="BL70" s="215"/>
      <c r="BM70" s="215"/>
      <c r="BN70" s="215"/>
    </row>
    <row r="71" spans="1:66" s="67" customFormat="1" ht="12.75" customHeight="1" x14ac:dyDescent="0.2">
      <c r="A71" s="18">
        <v>45</v>
      </c>
      <c r="B71" s="211" t="s">
        <v>23</v>
      </c>
      <c r="C71" s="60" t="s">
        <v>356</v>
      </c>
      <c r="D71" s="19" t="s">
        <v>357</v>
      </c>
      <c r="E71" s="61" t="s">
        <v>131</v>
      </c>
      <c r="F71" s="62"/>
      <c r="G71" s="141">
        <f>O71+S71+W71+AA71+AE71</f>
        <v>37.29239563571457</v>
      </c>
      <c r="H71" s="204">
        <f>O71+S71+W71+AE71+AI71+AA71+AM71+AQ71</f>
        <v>37.29239563571457</v>
      </c>
      <c r="I71" s="204">
        <f>O71+S71+W71+AE71+AI71+AA71+AQ71+AM71+AU71+AY71</f>
        <v>37.29239563571457</v>
      </c>
      <c r="J71" s="84">
        <f>COUNTA(M71,Q71,U71,AC71,AG71,Y71,AK71,AO71,AS71,AW71)</f>
        <v>1</v>
      </c>
      <c r="K71" s="373">
        <f>I71</f>
        <v>37.29239563571457</v>
      </c>
      <c r="L71" s="133"/>
      <c r="M71" s="63"/>
      <c r="N71" s="83"/>
      <c r="O71" s="140"/>
      <c r="P71" s="120"/>
      <c r="Q71" s="63"/>
      <c r="R71" s="83"/>
      <c r="S71" s="140"/>
      <c r="T71" s="120"/>
      <c r="U71" s="63" t="s">
        <v>23</v>
      </c>
      <c r="V71" s="83" t="s">
        <v>78</v>
      </c>
      <c r="W71" s="140">
        <v>37.29239563571457</v>
      </c>
      <c r="X71" s="207"/>
      <c r="Y71" s="208"/>
      <c r="Z71" s="209"/>
      <c r="AA71" s="140"/>
      <c r="AB71" s="120"/>
      <c r="AC71" s="63"/>
      <c r="AD71" s="83"/>
      <c r="AE71" s="206"/>
      <c r="AF71" s="207"/>
      <c r="AG71" s="208"/>
      <c r="AH71" s="209"/>
      <c r="AI71" s="206"/>
      <c r="AJ71" s="207"/>
      <c r="AK71" s="208"/>
      <c r="AL71" s="83"/>
      <c r="AM71" s="206"/>
      <c r="AN71" s="207"/>
      <c r="AO71" s="208"/>
      <c r="AP71" s="83"/>
      <c r="AQ71" s="206"/>
      <c r="AR71" s="207"/>
      <c r="AS71" s="208"/>
      <c r="AT71" s="83"/>
      <c r="AU71" s="206"/>
      <c r="AV71" s="207"/>
      <c r="AW71" s="208"/>
      <c r="AX71" s="209"/>
      <c r="AY71" s="206"/>
      <c r="BA71" s="243"/>
      <c r="BB71" s="243"/>
      <c r="BC71" s="243"/>
      <c r="BD71" s="243"/>
      <c r="BE71" s="243"/>
      <c r="BF71" s="243"/>
      <c r="BG71" s="243"/>
      <c r="BH71" s="243"/>
      <c r="BI71" s="244"/>
      <c r="BJ71" s="215"/>
      <c r="BK71" s="215"/>
      <c r="BL71" s="215"/>
      <c r="BM71" s="215"/>
      <c r="BN71" s="215"/>
    </row>
    <row r="72" spans="1:66" s="67" customFormat="1" ht="12.75" customHeight="1" x14ac:dyDescent="0.2">
      <c r="A72" s="18">
        <v>46</v>
      </c>
      <c r="B72" s="211" t="s">
        <v>23</v>
      </c>
      <c r="C72" s="60" t="s">
        <v>1036</v>
      </c>
      <c r="D72" s="19" t="s">
        <v>1037</v>
      </c>
      <c r="E72" s="61" t="s">
        <v>1038</v>
      </c>
      <c r="F72" s="62"/>
      <c r="G72" s="141">
        <f>O72+S72+W72+AA72+AE72</f>
        <v>0</v>
      </c>
      <c r="H72" s="204">
        <f>O72+S72+W72+AE72+AI72+AA72+AM72+AQ72</f>
        <v>31.91876805295923</v>
      </c>
      <c r="I72" s="204">
        <f>O72+S72+W72+AE72+AI72+AA72+AQ72+AM72+AU72+AY72</f>
        <v>31.91876805295923</v>
      </c>
      <c r="J72" s="84">
        <f>COUNTA(M72,Q72,U72,AC72,AG72,Y72,AK72,AO72,AS72,AW72)</f>
        <v>1</v>
      </c>
      <c r="K72" s="373">
        <f>I72</f>
        <v>31.91876805295923</v>
      </c>
      <c r="L72" s="133"/>
      <c r="M72" s="63"/>
      <c r="N72" s="83"/>
      <c r="O72" s="140"/>
      <c r="P72" s="120"/>
      <c r="Q72" s="63"/>
      <c r="R72" s="83"/>
      <c r="S72" s="140"/>
      <c r="T72" s="120"/>
      <c r="U72" s="63"/>
      <c r="V72" s="83"/>
      <c r="W72" s="140"/>
      <c r="X72" s="207"/>
      <c r="Y72" s="208"/>
      <c r="Z72" s="209"/>
      <c r="AA72" s="140"/>
      <c r="AB72" s="120"/>
      <c r="AC72" s="63"/>
      <c r="AD72" s="83"/>
      <c r="AE72" s="206"/>
      <c r="AF72" s="207"/>
      <c r="AG72" s="208"/>
      <c r="AH72" s="209"/>
      <c r="AI72" s="206"/>
      <c r="AJ72" s="207"/>
      <c r="AK72" s="208"/>
      <c r="AL72" s="83"/>
      <c r="AM72" s="206"/>
      <c r="AN72" s="207"/>
      <c r="AO72" s="208" t="s">
        <v>460</v>
      </c>
      <c r="AP72" s="83" t="s">
        <v>79</v>
      </c>
      <c r="AQ72" s="206">
        <v>31.91876805295923</v>
      </c>
      <c r="AR72" s="207"/>
      <c r="AS72" s="208"/>
      <c r="AT72" s="83"/>
      <c r="AU72" s="206"/>
      <c r="AV72" s="207"/>
      <c r="AW72" s="208"/>
      <c r="AX72" s="209"/>
      <c r="AY72" s="206"/>
      <c r="BA72" s="243"/>
      <c r="BB72" s="243"/>
      <c r="BC72" s="243"/>
      <c r="BD72" s="243"/>
      <c r="BE72" s="243"/>
      <c r="BF72" s="243"/>
      <c r="BG72" s="243"/>
      <c r="BH72" s="243"/>
      <c r="BI72" s="244"/>
      <c r="BJ72" s="215"/>
      <c r="BK72" s="215"/>
      <c r="BL72" s="215"/>
      <c r="BM72" s="215"/>
      <c r="BN72" s="215"/>
    </row>
    <row r="73" spans="1:66" s="67" customFormat="1" ht="12.75" customHeight="1" x14ac:dyDescent="0.2">
      <c r="A73" s="18">
        <v>47</v>
      </c>
      <c r="B73" s="211" t="s">
        <v>23</v>
      </c>
      <c r="C73" s="60" t="s">
        <v>1316</v>
      </c>
      <c r="D73" s="19" t="s">
        <v>1317</v>
      </c>
      <c r="E73" s="61" t="s">
        <v>1318</v>
      </c>
      <c r="F73" s="62"/>
      <c r="G73" s="141">
        <f>O73+S73+W73+AA73+AE73</f>
        <v>0</v>
      </c>
      <c r="H73" s="204">
        <f>O73+S73+W73+AE73+AI73+AA73+AM73+AQ73</f>
        <v>0</v>
      </c>
      <c r="I73" s="204">
        <f>O73+S73+W73+AE73+AI73+AA73+AQ73+AM73+AU73+AY73</f>
        <v>31.91876805295923</v>
      </c>
      <c r="J73" s="84">
        <f>COUNTA(M73,Q73,U73,AC73,AG73,Y73,AK73,AO73,AS73,AW73)</f>
        <v>1</v>
      </c>
      <c r="K73" s="373">
        <f>I73</f>
        <v>31.91876805295923</v>
      </c>
      <c r="L73" s="133"/>
      <c r="M73" s="63"/>
      <c r="N73" s="83"/>
      <c r="O73" s="140"/>
      <c r="P73" s="120"/>
      <c r="Q73" s="63"/>
      <c r="R73" s="83"/>
      <c r="S73" s="140"/>
      <c r="T73" s="120"/>
      <c r="U73" s="63"/>
      <c r="V73" s="83"/>
      <c r="W73" s="140"/>
      <c r="X73" s="207"/>
      <c r="Y73" s="208"/>
      <c r="Z73" s="209"/>
      <c r="AA73" s="140"/>
      <c r="AB73" s="120"/>
      <c r="AC73" s="63"/>
      <c r="AD73" s="83"/>
      <c r="AE73" s="206"/>
      <c r="AF73" s="207"/>
      <c r="AG73" s="208"/>
      <c r="AH73" s="209"/>
      <c r="AI73" s="206"/>
      <c r="AJ73" s="207"/>
      <c r="AK73" s="208"/>
      <c r="AL73" s="83"/>
      <c r="AM73" s="206"/>
      <c r="AN73" s="207"/>
      <c r="AO73" s="208"/>
      <c r="AP73" s="83"/>
      <c r="AQ73" s="206"/>
      <c r="AR73" s="207"/>
      <c r="AS73" s="208"/>
      <c r="AT73" s="83"/>
      <c r="AU73" s="206"/>
      <c r="AV73" s="207"/>
      <c r="AW73" s="208" t="s">
        <v>34</v>
      </c>
      <c r="AX73" s="209" t="s">
        <v>79</v>
      </c>
      <c r="AY73" s="206">
        <v>31.91876805295923</v>
      </c>
      <c r="BA73" s="243"/>
      <c r="BB73" s="243"/>
      <c r="BC73" s="243"/>
      <c r="BD73" s="243"/>
      <c r="BE73" s="243"/>
      <c r="BF73" s="243"/>
      <c r="BG73" s="243"/>
      <c r="BH73" s="243"/>
      <c r="BI73" s="244"/>
      <c r="BJ73" s="215"/>
      <c r="BK73" s="215"/>
      <c r="BL73" s="215"/>
      <c r="BM73" s="215"/>
      <c r="BN73" s="215"/>
    </row>
    <row r="74" spans="1:66" s="67" customFormat="1" ht="12.75" customHeight="1" x14ac:dyDescent="0.2">
      <c r="A74" s="18">
        <v>48</v>
      </c>
      <c r="B74" s="211" t="s">
        <v>23</v>
      </c>
      <c r="C74" s="60" t="s">
        <v>1041</v>
      </c>
      <c r="D74" s="19" t="s">
        <v>1042</v>
      </c>
      <c r="E74" s="61" t="s">
        <v>1043</v>
      </c>
      <c r="F74" s="62"/>
      <c r="G74" s="141">
        <f>O74+S74+W74+AA74+AE74</f>
        <v>0</v>
      </c>
      <c r="H74" s="204">
        <f>O74+S74+W74+AE74+AI74+AA74+AM74+AQ74</f>
        <v>31.91876805295923</v>
      </c>
      <c r="I74" s="204">
        <f>O74+S74+W74+AE74+AI74+AA74+AQ74+AM74+AU74+AY74</f>
        <v>31.91876805295923</v>
      </c>
      <c r="J74" s="84">
        <f>COUNTA(M74,Q74,U74,AC74,AG74,Y74,AK74,AO74,AS74,AW74)</f>
        <v>1</v>
      </c>
      <c r="K74" s="373">
        <f>I74</f>
        <v>31.91876805295923</v>
      </c>
      <c r="L74" s="133"/>
      <c r="M74" s="63"/>
      <c r="N74" s="83"/>
      <c r="O74" s="140"/>
      <c r="P74" s="120"/>
      <c r="Q74" s="63"/>
      <c r="R74" s="83"/>
      <c r="S74" s="140"/>
      <c r="T74" s="120"/>
      <c r="U74" s="63"/>
      <c r="V74" s="83"/>
      <c r="W74" s="140"/>
      <c r="X74" s="207"/>
      <c r="Y74" s="208"/>
      <c r="Z74" s="209"/>
      <c r="AA74" s="140"/>
      <c r="AB74" s="120"/>
      <c r="AC74" s="63"/>
      <c r="AD74" s="83"/>
      <c r="AE74" s="206"/>
      <c r="AF74" s="207"/>
      <c r="AG74" s="208"/>
      <c r="AH74" s="209"/>
      <c r="AI74" s="206"/>
      <c r="AJ74" s="207"/>
      <c r="AK74" s="208"/>
      <c r="AL74" s="83"/>
      <c r="AM74" s="206"/>
      <c r="AN74" s="207"/>
      <c r="AO74" s="208" t="s">
        <v>460</v>
      </c>
      <c r="AP74" s="83">
        <v>6</v>
      </c>
      <c r="AQ74" s="206">
        <v>31.91876805295923</v>
      </c>
      <c r="AR74" s="207"/>
      <c r="AS74" s="208"/>
      <c r="AT74" s="83"/>
      <c r="AU74" s="206"/>
      <c r="AV74" s="207"/>
      <c r="AW74" s="208"/>
      <c r="AX74" s="209"/>
      <c r="AY74" s="206"/>
      <c r="BA74" s="243"/>
      <c r="BB74" s="243"/>
      <c r="BC74" s="243"/>
      <c r="BD74" s="243"/>
      <c r="BE74" s="243"/>
      <c r="BF74" s="243"/>
      <c r="BG74" s="243"/>
      <c r="BH74" s="243"/>
      <c r="BI74" s="244"/>
      <c r="BJ74" s="215"/>
      <c r="BK74" s="215"/>
      <c r="BL74" s="215"/>
      <c r="BM74" s="215"/>
      <c r="BN74" s="215"/>
    </row>
    <row r="75" spans="1:66" s="67" customFormat="1" ht="12.75" customHeight="1" x14ac:dyDescent="0.2">
      <c r="A75" s="18">
        <v>49</v>
      </c>
      <c r="B75" s="211" t="s">
        <v>23</v>
      </c>
      <c r="C75" s="60" t="s">
        <v>1112</v>
      </c>
      <c r="D75" s="19" t="s">
        <v>1113</v>
      </c>
      <c r="E75" s="61" t="s">
        <v>1114</v>
      </c>
      <c r="F75" s="62"/>
      <c r="G75" s="141">
        <f>O75+S75+W75+AA75+AE75</f>
        <v>0</v>
      </c>
      <c r="H75" s="204">
        <f>O75+S75+W75+AE75+AI75+AA75+AM75+AQ75</f>
        <v>0</v>
      </c>
      <c r="I75" s="204">
        <f>O75+S75+W75+AE75+AI75+AA75+AQ75+AM75+AU75+AY75</f>
        <v>25</v>
      </c>
      <c r="J75" s="84">
        <f>COUNTA(M75,Q75,U75,AC75,AG75,Y75,AK75,AO75,AS75,AW75)</f>
        <v>1</v>
      </c>
      <c r="K75" s="373">
        <f>I75</f>
        <v>25</v>
      </c>
      <c r="L75" s="133"/>
      <c r="M75" s="63"/>
      <c r="N75" s="83"/>
      <c r="O75" s="140"/>
      <c r="P75" s="120"/>
      <c r="Q75" s="63"/>
      <c r="R75" s="83"/>
      <c r="S75" s="140"/>
      <c r="T75" s="120"/>
      <c r="U75" s="63"/>
      <c r="V75" s="83"/>
      <c r="W75" s="140"/>
      <c r="X75" s="207"/>
      <c r="Y75" s="208"/>
      <c r="Z75" s="209"/>
      <c r="AA75" s="140"/>
      <c r="AB75" s="120"/>
      <c r="AC75" s="63"/>
      <c r="AD75" s="83"/>
      <c r="AE75" s="206"/>
      <c r="AF75" s="207"/>
      <c r="AG75" s="208"/>
      <c r="AH75" s="209"/>
      <c r="AI75" s="206"/>
      <c r="AJ75" s="207"/>
      <c r="AK75" s="208"/>
      <c r="AL75" s="83"/>
      <c r="AM75" s="206"/>
      <c r="AN75" s="207"/>
      <c r="AO75" s="208"/>
      <c r="AP75" s="83"/>
      <c r="AQ75" s="206"/>
      <c r="AR75" s="207"/>
      <c r="AS75" s="208" t="s">
        <v>411</v>
      </c>
      <c r="AT75" s="83">
        <v>4</v>
      </c>
      <c r="AU75" s="206">
        <v>25</v>
      </c>
      <c r="AV75" s="207"/>
      <c r="AW75" s="208"/>
      <c r="AX75" s="209"/>
      <c r="AY75" s="206"/>
      <c r="BA75" s="243"/>
      <c r="BB75" s="243"/>
      <c r="BC75" s="243"/>
      <c r="BD75" s="243"/>
      <c r="BE75" s="243"/>
      <c r="BF75" s="243"/>
      <c r="BG75" s="243"/>
      <c r="BH75" s="243"/>
      <c r="BI75" s="244"/>
      <c r="BJ75" s="215"/>
      <c r="BK75" s="215"/>
      <c r="BL75" s="215"/>
      <c r="BM75" s="215"/>
      <c r="BN75" s="215"/>
    </row>
    <row r="76" spans="1:66" s="67" customFormat="1" ht="12.75" customHeight="1" x14ac:dyDescent="0.2">
      <c r="A76" s="18">
        <v>50</v>
      </c>
      <c r="B76" s="211" t="s">
        <v>23</v>
      </c>
      <c r="C76" s="60" t="s">
        <v>967</v>
      </c>
      <c r="D76" s="19" t="s">
        <v>968</v>
      </c>
      <c r="E76" s="61" t="s">
        <v>969</v>
      </c>
      <c r="F76" s="62"/>
      <c r="G76" s="141">
        <f>O76+S76+W76+AA76+AE76</f>
        <v>0</v>
      </c>
      <c r="H76" s="204">
        <f>O76+S76+W76+AE76+AI76+AA76+AM76+AQ76</f>
        <v>22.287874528033758</v>
      </c>
      <c r="I76" s="204">
        <f>O76+S76+W76+AE76+AI76+AA76+AQ76+AM76+AU76+AY76</f>
        <v>22.287874528033758</v>
      </c>
      <c r="J76" s="84">
        <f>COUNTA(M76,Q76,U76,AC76,AG76,Y76,AK76,AO76,AS76,AW76)</f>
        <v>1</v>
      </c>
      <c r="K76" s="373">
        <f>I76</f>
        <v>22.287874528033758</v>
      </c>
      <c r="L76" s="133"/>
      <c r="M76" s="63"/>
      <c r="N76" s="83"/>
      <c r="O76" s="140"/>
      <c r="P76" s="120"/>
      <c r="Q76" s="63"/>
      <c r="R76" s="83"/>
      <c r="S76" s="140"/>
      <c r="T76" s="120"/>
      <c r="U76" s="63"/>
      <c r="V76" s="83"/>
      <c r="W76" s="140"/>
      <c r="X76" s="207"/>
      <c r="Y76" s="208"/>
      <c r="Z76" s="209"/>
      <c r="AA76" s="140"/>
      <c r="AB76" s="120"/>
      <c r="AC76" s="63"/>
      <c r="AD76" s="83"/>
      <c r="AE76" s="206"/>
      <c r="AF76" s="207"/>
      <c r="AG76" s="208" t="s">
        <v>460</v>
      </c>
      <c r="AH76" s="209">
        <v>9</v>
      </c>
      <c r="AI76" s="206">
        <v>22.287874528033758</v>
      </c>
      <c r="AJ76" s="207"/>
      <c r="AK76" s="208"/>
      <c r="AL76" s="83"/>
      <c r="AM76" s="206"/>
      <c r="AN76" s="207"/>
      <c r="AO76" s="208"/>
      <c r="AP76" s="83"/>
      <c r="AQ76" s="206"/>
      <c r="AR76" s="207"/>
      <c r="AS76" s="208"/>
      <c r="AT76" s="83"/>
      <c r="AU76" s="206"/>
      <c r="AV76" s="207"/>
      <c r="AW76" s="208"/>
      <c r="AX76" s="209"/>
      <c r="AY76" s="206"/>
      <c r="BA76" s="243"/>
      <c r="BB76" s="243"/>
      <c r="BC76" s="243"/>
      <c r="BD76" s="243"/>
      <c r="BE76" s="243"/>
      <c r="BF76" s="243"/>
      <c r="BG76" s="243"/>
      <c r="BH76" s="243"/>
      <c r="BI76" s="244"/>
      <c r="BJ76" s="215"/>
      <c r="BK76" s="215"/>
      <c r="BL76" s="215"/>
      <c r="BM76" s="215"/>
      <c r="BN76" s="215"/>
    </row>
    <row r="77" spans="1:66" s="67" customFormat="1" ht="12.75" customHeight="1" x14ac:dyDescent="0.2">
      <c r="A77" s="18">
        <v>51</v>
      </c>
      <c r="B77" s="211" t="s">
        <v>23</v>
      </c>
      <c r="C77" s="60" t="s">
        <v>562</v>
      </c>
      <c r="D77" s="19" t="s">
        <v>861</v>
      </c>
      <c r="E77" s="61" t="s">
        <v>898</v>
      </c>
      <c r="F77" s="62"/>
      <c r="G77" s="141">
        <f>O77+S77+W77+AA77+AE77</f>
        <v>20.251452439729437</v>
      </c>
      <c r="H77" s="204">
        <f>O77+S77+W77+AE77+AI77+AA77+AM77+AQ77</f>
        <v>20.251452439729437</v>
      </c>
      <c r="I77" s="204">
        <f>O77+S77+W77+AE77+AI77+AA77+AQ77+AM77+AU77+AY77</f>
        <v>20.251452439729437</v>
      </c>
      <c r="J77" s="84">
        <f>COUNTA(M77,Q77,U77,AC77,AG77,Y77,AK77,AO77,AS77,AW77)</f>
        <v>1</v>
      </c>
      <c r="K77" s="373">
        <f>I77</f>
        <v>20.251452439729437</v>
      </c>
      <c r="L77" s="133"/>
      <c r="M77" s="63"/>
      <c r="N77" s="83"/>
      <c r="O77" s="140"/>
      <c r="P77" s="120"/>
      <c r="Q77" s="63" t="s">
        <v>34</v>
      </c>
      <c r="R77" s="83">
        <v>10</v>
      </c>
      <c r="S77" s="140">
        <v>20.251452439729437</v>
      </c>
      <c r="T77" s="120"/>
      <c r="U77" s="63"/>
      <c r="V77" s="83"/>
      <c r="W77" s="140"/>
      <c r="X77" s="207"/>
      <c r="Y77" s="208"/>
      <c r="Z77" s="209"/>
      <c r="AA77" s="140"/>
      <c r="AB77" s="120"/>
      <c r="AC77" s="63"/>
      <c r="AD77" s="83"/>
      <c r="AE77" s="206"/>
      <c r="AF77" s="207"/>
      <c r="AG77" s="208"/>
      <c r="AH77" s="209"/>
      <c r="AI77" s="206"/>
      <c r="AJ77" s="207"/>
      <c r="AK77" s="208"/>
      <c r="AL77" s="83"/>
      <c r="AM77" s="206"/>
      <c r="AN77" s="207"/>
      <c r="AO77" s="208"/>
      <c r="AP77" s="83"/>
      <c r="AQ77" s="206"/>
      <c r="AR77" s="207"/>
      <c r="AS77" s="208"/>
      <c r="AT77" s="83"/>
      <c r="AU77" s="206"/>
      <c r="AV77" s="207"/>
      <c r="AW77" s="208"/>
      <c r="AX77" s="209"/>
      <c r="AY77" s="206"/>
      <c r="BA77" s="243"/>
      <c r="BB77" s="243"/>
      <c r="BC77" s="243"/>
      <c r="BD77" s="243"/>
      <c r="BE77" s="243"/>
      <c r="BF77" s="243"/>
      <c r="BG77" s="243"/>
      <c r="BH77" s="243"/>
      <c r="BI77" s="244"/>
      <c r="BJ77" s="215"/>
      <c r="BK77" s="215"/>
      <c r="BL77" s="215"/>
      <c r="BM77" s="215"/>
      <c r="BN77" s="215"/>
    </row>
    <row r="78" spans="1:66" s="67" customFormat="1" ht="12.75" customHeight="1" x14ac:dyDescent="0.2">
      <c r="A78" s="18">
        <v>52</v>
      </c>
      <c r="B78" s="211" t="s">
        <v>23</v>
      </c>
      <c r="C78" s="60" t="s">
        <v>756</v>
      </c>
      <c r="D78" s="19" t="s">
        <v>369</v>
      </c>
      <c r="E78" s="61" t="s">
        <v>757</v>
      </c>
      <c r="F78" s="62"/>
      <c r="G78" s="141">
        <f>O78+S78+W78+AA78+AE78</f>
        <v>20</v>
      </c>
      <c r="H78" s="204">
        <f>O78+S78+W78+AE78+AI78+AA78+AM78+AQ78</f>
        <v>20</v>
      </c>
      <c r="I78" s="204">
        <f>O78+S78+W78+AE78+AI78+AA78+AQ78+AM78+AU78+AY78</f>
        <v>20</v>
      </c>
      <c r="J78" s="84">
        <f>COUNTA(M78,Q78,U78,AC78,AG78,Y78,AK78,AO78,AS78,AW78)</f>
        <v>1</v>
      </c>
      <c r="K78" s="373">
        <f>I78</f>
        <v>20</v>
      </c>
      <c r="L78" s="133"/>
      <c r="M78" s="63"/>
      <c r="N78" s="83"/>
      <c r="O78" s="140"/>
      <c r="P78" s="120"/>
      <c r="Q78" s="63"/>
      <c r="R78" s="83"/>
      <c r="S78" s="140"/>
      <c r="T78" s="120"/>
      <c r="U78" s="63" t="s">
        <v>358</v>
      </c>
      <c r="V78" s="83" t="s">
        <v>78</v>
      </c>
      <c r="W78" s="140">
        <v>20</v>
      </c>
      <c r="X78" s="207"/>
      <c r="Y78" s="208"/>
      <c r="Z78" s="209"/>
      <c r="AA78" s="140"/>
      <c r="AB78" s="120"/>
      <c r="AC78" s="63"/>
      <c r="AD78" s="83"/>
      <c r="AE78" s="206"/>
      <c r="AF78" s="207"/>
      <c r="AG78" s="208"/>
      <c r="AH78" s="209"/>
      <c r="AI78" s="206"/>
      <c r="AJ78" s="207"/>
      <c r="AK78" s="208"/>
      <c r="AL78" s="83"/>
      <c r="AM78" s="206"/>
      <c r="AN78" s="207"/>
      <c r="AO78" s="208"/>
      <c r="AP78" s="83"/>
      <c r="AQ78" s="206"/>
      <c r="AR78" s="207"/>
      <c r="AS78" s="208"/>
      <c r="AT78" s="83"/>
      <c r="AU78" s="206"/>
      <c r="AV78" s="207"/>
      <c r="AW78" s="208"/>
      <c r="AX78" s="209"/>
      <c r="AY78" s="206"/>
      <c r="BA78" s="243"/>
      <c r="BB78" s="243"/>
      <c r="BC78" s="243"/>
      <c r="BD78" s="243"/>
      <c r="BE78" s="243"/>
      <c r="BF78" s="243"/>
      <c r="BG78" s="243"/>
      <c r="BH78" s="243"/>
      <c r="BI78" s="244"/>
      <c r="BJ78" s="215"/>
      <c r="BK78" s="215"/>
      <c r="BL78" s="215"/>
      <c r="BM78" s="215"/>
      <c r="BN78" s="215"/>
    </row>
    <row r="79" spans="1:66" s="67" customFormat="1" ht="12.75" customHeight="1" x14ac:dyDescent="0.2">
      <c r="A79" s="18">
        <v>53</v>
      </c>
      <c r="B79" s="211" t="s">
        <v>23</v>
      </c>
      <c r="C79" s="60"/>
      <c r="D79" s="19" t="s">
        <v>413</v>
      </c>
      <c r="E79" s="61"/>
      <c r="F79" s="62"/>
      <c r="G79" s="141">
        <f>O79+S79+W79+AA79+AE79</f>
        <v>0</v>
      </c>
      <c r="H79" s="204">
        <f>O79+S79+W79+AE79+AI79+AA79+AM79+AQ79</f>
        <v>16.666666666666664</v>
      </c>
      <c r="I79" s="204">
        <f>O79+S79+W79+AE79+AI79+AA79+AQ79+AM79+AU79+AY79</f>
        <v>16.666666666666664</v>
      </c>
      <c r="J79" s="84">
        <f>COUNTA(M79,Q79,U79,AC79,AG79,Y79,AK79,AO79,AS79,AW79)</f>
        <v>1</v>
      </c>
      <c r="K79" s="373">
        <f>I79</f>
        <v>16.666666666666664</v>
      </c>
      <c r="L79" s="133"/>
      <c r="M79" s="63"/>
      <c r="N79" s="83"/>
      <c r="O79" s="140"/>
      <c r="P79" s="120"/>
      <c r="Q79" s="63"/>
      <c r="R79" s="83"/>
      <c r="S79" s="140"/>
      <c r="T79" s="120"/>
      <c r="U79" s="63"/>
      <c r="V79" s="83"/>
      <c r="W79" s="140"/>
      <c r="X79" s="207"/>
      <c r="Y79" s="208"/>
      <c r="Z79" s="209"/>
      <c r="AA79" s="140"/>
      <c r="AB79" s="120"/>
      <c r="AC79" s="63"/>
      <c r="AD79" s="83"/>
      <c r="AE79" s="206"/>
      <c r="AF79" s="207"/>
      <c r="AG79" s="208"/>
      <c r="AH79" s="209"/>
      <c r="AI79" s="206"/>
      <c r="AJ79" s="207"/>
      <c r="AK79" s="208" t="s">
        <v>460</v>
      </c>
      <c r="AL79" s="83">
        <v>6</v>
      </c>
      <c r="AM79" s="206">
        <v>16.666666666666664</v>
      </c>
      <c r="AN79" s="207"/>
      <c r="AO79" s="208"/>
      <c r="AP79" s="83"/>
      <c r="AQ79" s="206"/>
      <c r="AR79" s="207"/>
      <c r="AS79" s="208"/>
      <c r="AT79" s="83"/>
      <c r="AU79" s="206"/>
      <c r="AV79" s="207"/>
      <c r="AW79" s="208"/>
      <c r="AX79" s="209"/>
      <c r="AY79" s="206"/>
      <c r="BA79" s="243"/>
      <c r="BB79" s="243"/>
      <c r="BC79" s="243"/>
      <c r="BD79" s="243"/>
      <c r="BE79" s="243"/>
      <c r="BF79" s="243"/>
      <c r="BG79" s="243"/>
      <c r="BH79" s="243"/>
      <c r="BI79" s="244"/>
      <c r="BJ79" s="215"/>
      <c r="BK79" s="215"/>
      <c r="BL79" s="215"/>
      <c r="BM79" s="215"/>
      <c r="BN79" s="215"/>
    </row>
    <row r="80" spans="1:66" s="67" customFormat="1" ht="12.75" customHeight="1" x14ac:dyDescent="0.2">
      <c r="A80" s="18">
        <v>54</v>
      </c>
      <c r="B80" s="211" t="s">
        <v>23</v>
      </c>
      <c r="C80" s="60" t="s">
        <v>1319</v>
      </c>
      <c r="D80" s="19" t="s">
        <v>1320</v>
      </c>
      <c r="E80" s="61" t="s">
        <v>1321</v>
      </c>
      <c r="F80" s="62"/>
      <c r="G80" s="141">
        <f>O80+S80+W80+AA80+AE80</f>
        <v>0</v>
      </c>
      <c r="H80" s="204">
        <f>O80+S80+W80+AE80+AI80+AA80+AM80+AQ80</f>
        <v>0</v>
      </c>
      <c r="I80" s="204">
        <f>O80+S80+W80+AE80+AI80+AA80+AQ80+AM80+AU80+AY80</f>
        <v>14.285714285714285</v>
      </c>
      <c r="J80" s="84">
        <f>COUNTA(M80,Q80,U80,AC80,AG80,Y80,AK80,AO80,AS80,AW80)</f>
        <v>1</v>
      </c>
      <c r="K80" s="373">
        <f>I80</f>
        <v>14.285714285714285</v>
      </c>
      <c r="L80" s="133"/>
      <c r="M80" s="63"/>
      <c r="N80" s="83"/>
      <c r="O80" s="140"/>
      <c r="P80" s="120"/>
      <c r="Q80" s="63"/>
      <c r="R80" s="83"/>
      <c r="S80" s="140"/>
      <c r="T80" s="120"/>
      <c r="U80" s="63"/>
      <c r="V80" s="83"/>
      <c r="W80" s="140"/>
      <c r="X80" s="207"/>
      <c r="Y80" s="208"/>
      <c r="Z80" s="209"/>
      <c r="AA80" s="140"/>
      <c r="AB80" s="120"/>
      <c r="AC80" s="63"/>
      <c r="AD80" s="83"/>
      <c r="AE80" s="206"/>
      <c r="AF80" s="207"/>
      <c r="AG80" s="208"/>
      <c r="AH80" s="209"/>
      <c r="AI80" s="206"/>
      <c r="AJ80" s="207"/>
      <c r="AK80" s="208"/>
      <c r="AL80" s="83"/>
      <c r="AM80" s="206"/>
      <c r="AN80" s="207"/>
      <c r="AO80" s="208"/>
      <c r="AP80" s="83"/>
      <c r="AQ80" s="206"/>
      <c r="AR80" s="207"/>
      <c r="AS80" s="208"/>
      <c r="AT80" s="83"/>
      <c r="AU80" s="206"/>
      <c r="AV80" s="207"/>
      <c r="AW80" s="208" t="s">
        <v>34</v>
      </c>
      <c r="AX80" s="209" t="s">
        <v>80</v>
      </c>
      <c r="AY80" s="206">
        <v>14.285714285714285</v>
      </c>
      <c r="BA80" s="243"/>
      <c r="BB80" s="243"/>
      <c r="BC80" s="243"/>
      <c r="BD80" s="243"/>
      <c r="BE80" s="243"/>
      <c r="BF80" s="243"/>
      <c r="BG80" s="243"/>
      <c r="BH80" s="243"/>
      <c r="BI80" s="244"/>
      <c r="BJ80" s="215"/>
      <c r="BK80" s="215"/>
      <c r="BL80" s="215"/>
      <c r="BM80" s="215"/>
      <c r="BN80" s="215"/>
    </row>
    <row r="81" spans="1:66" s="67" customFormat="1" ht="12.75" customHeight="1" x14ac:dyDescent="0.2">
      <c r="A81" s="18">
        <v>55</v>
      </c>
      <c r="B81" s="211" t="s">
        <v>23</v>
      </c>
      <c r="C81" s="60" t="s">
        <v>377</v>
      </c>
      <c r="D81" s="19" t="s">
        <v>378</v>
      </c>
      <c r="E81" s="61" t="s">
        <v>379</v>
      </c>
      <c r="F81" s="62"/>
      <c r="G81" s="141">
        <f>O81+S81+W81+AA81+AE81</f>
        <v>12.5</v>
      </c>
      <c r="H81" s="204">
        <f>O81+S81+W81+AE81+AI81+AA81+AM81+AQ81</f>
        <v>12.5</v>
      </c>
      <c r="I81" s="204">
        <f>O81+S81+W81+AE81+AI81+AA81+AQ81+AM81+AU81+AY81</f>
        <v>12.5</v>
      </c>
      <c r="J81" s="84">
        <f>COUNTA(M81,Q81,U81,AC81,AG81,Y81,AK81,AO81,AS81,AW81)</f>
        <v>1</v>
      </c>
      <c r="K81" s="373">
        <f>I81</f>
        <v>12.5</v>
      </c>
      <c r="L81" s="133"/>
      <c r="M81" s="63"/>
      <c r="N81" s="83"/>
      <c r="O81" s="140"/>
      <c r="P81" s="120"/>
      <c r="Q81" s="63"/>
      <c r="R81" s="83"/>
      <c r="S81" s="140"/>
      <c r="T81" s="120"/>
      <c r="U81" s="63"/>
      <c r="V81" s="83"/>
      <c r="W81" s="140"/>
      <c r="X81" s="207"/>
      <c r="Y81" s="208"/>
      <c r="Z81" s="209"/>
      <c r="AA81" s="140"/>
      <c r="AB81" s="120"/>
      <c r="AC81" s="63" t="s">
        <v>23</v>
      </c>
      <c r="AD81" s="83">
        <v>8</v>
      </c>
      <c r="AE81" s="206">
        <v>12.5</v>
      </c>
      <c r="AF81" s="207"/>
      <c r="AG81" s="208"/>
      <c r="AH81" s="209"/>
      <c r="AI81" s="206"/>
      <c r="AJ81" s="207"/>
      <c r="AK81" s="208"/>
      <c r="AL81" s="83"/>
      <c r="AM81" s="206"/>
      <c r="AN81" s="207"/>
      <c r="AO81" s="208"/>
      <c r="AP81" s="83"/>
      <c r="AQ81" s="206"/>
      <c r="AR81" s="207"/>
      <c r="AS81" s="208"/>
      <c r="AT81" s="83"/>
      <c r="AU81" s="206"/>
      <c r="AV81" s="207"/>
      <c r="AW81" s="208"/>
      <c r="AX81" s="209"/>
      <c r="AY81" s="206"/>
      <c r="BA81" s="243"/>
      <c r="BB81" s="243"/>
      <c r="BC81" s="243"/>
      <c r="BD81" s="243"/>
      <c r="BE81" s="243"/>
      <c r="BF81" s="243"/>
      <c r="BG81" s="243"/>
      <c r="BH81" s="243"/>
      <c r="BI81" s="244"/>
      <c r="BJ81" s="215"/>
      <c r="BK81" s="215"/>
      <c r="BL81" s="215"/>
      <c r="BM81" s="215"/>
      <c r="BN81" s="215"/>
    </row>
    <row r="82" spans="1:66" s="67" customFormat="1" ht="12.75" customHeight="1" x14ac:dyDescent="0.2">
      <c r="A82" s="18">
        <v>56</v>
      </c>
      <c r="B82" s="211" t="s">
        <v>23</v>
      </c>
      <c r="C82" s="60" t="s">
        <v>930</v>
      </c>
      <c r="D82" s="19" t="s">
        <v>930</v>
      </c>
      <c r="E82" s="61" t="s">
        <v>931</v>
      </c>
      <c r="F82" s="62"/>
      <c r="G82" s="141">
        <f>O82+S82+W82+AA82+AE82</f>
        <v>12.5</v>
      </c>
      <c r="H82" s="204">
        <f>O82+S82+W82+AE82+AI82+AA82+AM82+AQ82</f>
        <v>12.5</v>
      </c>
      <c r="I82" s="204">
        <f>O82+S82+W82+AE82+AI82+AA82+AQ82+AM82+AU82+AY82</f>
        <v>12.5</v>
      </c>
      <c r="J82" s="84">
        <f>COUNTA(M82,Q82,U82,AC82,AG82,Y82,AK82,AO82,AS82,AW82)</f>
        <v>1</v>
      </c>
      <c r="K82" s="373">
        <f>I82</f>
        <v>12.5</v>
      </c>
      <c r="L82" s="133"/>
      <c r="M82" s="63"/>
      <c r="N82" s="83"/>
      <c r="O82" s="140"/>
      <c r="P82" s="120"/>
      <c r="Q82" s="63"/>
      <c r="R82" s="83"/>
      <c r="S82" s="140"/>
      <c r="T82" s="120"/>
      <c r="U82" s="63"/>
      <c r="V82" s="83"/>
      <c r="W82" s="140"/>
      <c r="X82" s="207"/>
      <c r="Y82" s="208" t="s">
        <v>919</v>
      </c>
      <c r="Z82" s="209">
        <v>8</v>
      </c>
      <c r="AA82" s="140">
        <v>12.5</v>
      </c>
      <c r="AB82" s="120"/>
      <c r="AC82" s="63"/>
      <c r="AD82" s="83"/>
      <c r="AE82" s="206"/>
      <c r="AF82" s="207"/>
      <c r="AG82" s="208"/>
      <c r="AH82" s="209"/>
      <c r="AI82" s="206"/>
      <c r="AJ82" s="207"/>
      <c r="AK82" s="208"/>
      <c r="AL82" s="83"/>
      <c r="AM82" s="206"/>
      <c r="AN82" s="207"/>
      <c r="AO82" s="208"/>
      <c r="AP82" s="83"/>
      <c r="AQ82" s="206"/>
      <c r="AR82" s="207"/>
      <c r="AS82" s="208"/>
      <c r="AT82" s="83"/>
      <c r="AU82" s="206"/>
      <c r="AV82" s="207"/>
      <c r="AW82" s="208"/>
      <c r="AX82" s="209"/>
      <c r="AY82" s="206"/>
      <c r="BA82" s="243"/>
      <c r="BB82" s="243"/>
      <c r="BC82" s="243"/>
      <c r="BD82" s="243"/>
      <c r="BE82" s="243"/>
      <c r="BF82" s="243"/>
      <c r="BG82" s="243"/>
      <c r="BH82" s="243"/>
      <c r="BI82" s="244"/>
      <c r="BJ82" s="215"/>
      <c r="BK82" s="215"/>
      <c r="BL82" s="215"/>
      <c r="BM82" s="215"/>
      <c r="BN82" s="215"/>
    </row>
    <row r="83" spans="1:66" s="67" customFormat="1" ht="12.75" customHeight="1" x14ac:dyDescent="0.2">
      <c r="A83" s="18">
        <v>57</v>
      </c>
      <c r="B83" s="211" t="s">
        <v>23</v>
      </c>
      <c r="C83" s="60" t="s">
        <v>1129</v>
      </c>
      <c r="D83" s="19" t="s">
        <v>1130</v>
      </c>
      <c r="E83" s="61" t="s">
        <v>1131</v>
      </c>
      <c r="F83" s="62"/>
      <c r="G83" s="141">
        <f>O83+S83+W83+AA83+AE83</f>
        <v>0</v>
      </c>
      <c r="H83" s="204">
        <f>O83+S83+W83+AE83+AI83+AA83+AM83+AQ83</f>
        <v>0</v>
      </c>
      <c r="I83" s="204">
        <f>O83+S83+W83+AE83+AI83+AA83+AQ83+AM83+AU83+AY83</f>
        <v>12.5</v>
      </c>
      <c r="J83" s="84">
        <f>COUNTA(M83,Q83,U83,AC83,AG83,Y83,AK83,AO83,AS83,AW83)</f>
        <v>1</v>
      </c>
      <c r="K83" s="373">
        <f>I83</f>
        <v>12.5</v>
      </c>
      <c r="L83" s="133"/>
      <c r="M83" s="63"/>
      <c r="N83" s="83"/>
      <c r="O83" s="140"/>
      <c r="P83" s="120"/>
      <c r="Q83" s="63"/>
      <c r="R83" s="83"/>
      <c r="S83" s="140"/>
      <c r="T83" s="120"/>
      <c r="U83" s="63"/>
      <c r="V83" s="83"/>
      <c r="W83" s="140"/>
      <c r="X83" s="207"/>
      <c r="Y83" s="208"/>
      <c r="Z83" s="209"/>
      <c r="AA83" s="140"/>
      <c r="AB83" s="120"/>
      <c r="AC83" s="63"/>
      <c r="AD83" s="83"/>
      <c r="AE83" s="206"/>
      <c r="AF83" s="207"/>
      <c r="AG83" s="208"/>
      <c r="AH83" s="209"/>
      <c r="AI83" s="206"/>
      <c r="AJ83" s="207"/>
      <c r="AK83" s="208"/>
      <c r="AL83" s="83"/>
      <c r="AM83" s="206"/>
      <c r="AN83" s="207"/>
      <c r="AO83" s="208"/>
      <c r="AP83" s="83"/>
      <c r="AQ83" s="206"/>
      <c r="AR83" s="207"/>
      <c r="AS83" s="208" t="s">
        <v>23</v>
      </c>
      <c r="AT83" s="83">
        <v>8</v>
      </c>
      <c r="AU83" s="206">
        <v>12.5</v>
      </c>
      <c r="AV83" s="207"/>
      <c r="AW83" s="208"/>
      <c r="AX83" s="209"/>
      <c r="AY83" s="206"/>
      <c r="BA83" s="243"/>
      <c r="BB83" s="243"/>
      <c r="BC83" s="243"/>
      <c r="BD83" s="243"/>
      <c r="BE83" s="243"/>
      <c r="BF83" s="243"/>
      <c r="BG83" s="243"/>
      <c r="BH83" s="243"/>
      <c r="BI83" s="244"/>
      <c r="BJ83" s="215"/>
      <c r="BK83" s="215"/>
      <c r="BL83" s="215"/>
      <c r="BM83" s="215"/>
      <c r="BN83" s="215"/>
    </row>
    <row r="84" spans="1:66" s="67" customFormat="1" ht="12.75" customHeight="1" x14ac:dyDescent="0.2">
      <c r="A84" s="18">
        <v>58</v>
      </c>
      <c r="B84" s="211" t="s">
        <v>23</v>
      </c>
      <c r="C84" s="60" t="s">
        <v>472</v>
      </c>
      <c r="D84" s="19" t="s">
        <v>473</v>
      </c>
      <c r="E84" s="61" t="s">
        <v>474</v>
      </c>
      <c r="F84" s="62"/>
      <c r="G84" s="141">
        <f>O84+S84+W84+AA84+AE84</f>
        <v>11.111111111111111</v>
      </c>
      <c r="H84" s="204">
        <f>O84+S84+W84+AE84+AI84+AA84+AM84+AQ84</f>
        <v>11.111111111111111</v>
      </c>
      <c r="I84" s="204">
        <f>O84+S84+W84+AE84+AI84+AA84+AQ84+AM84+AU84+AY84</f>
        <v>11.111111111111111</v>
      </c>
      <c r="J84" s="84">
        <f>COUNTA(M84,Q84,U84,AC84,AG84,Y84,AK84,AO84,AS84,AW84)</f>
        <v>1</v>
      </c>
      <c r="K84" s="373">
        <f>I84</f>
        <v>11.111111111111111</v>
      </c>
      <c r="L84" s="133"/>
      <c r="M84" s="63" t="s">
        <v>460</v>
      </c>
      <c r="N84" s="83" t="s">
        <v>88</v>
      </c>
      <c r="O84" s="140">
        <v>11.111111111111111</v>
      </c>
      <c r="P84" s="120"/>
      <c r="Q84" s="63"/>
      <c r="R84" s="83"/>
      <c r="S84" s="140"/>
      <c r="T84" s="120"/>
      <c r="U84" s="63"/>
      <c r="V84" s="83"/>
      <c r="W84" s="140"/>
      <c r="X84" s="207"/>
      <c r="Y84" s="208"/>
      <c r="Z84" s="209"/>
      <c r="AA84" s="140"/>
      <c r="AB84" s="120"/>
      <c r="AC84" s="63"/>
      <c r="AD84" s="83"/>
      <c r="AE84" s="206"/>
      <c r="AF84" s="207"/>
      <c r="AG84" s="208"/>
      <c r="AH84" s="209"/>
      <c r="AI84" s="206"/>
      <c r="AJ84" s="207"/>
      <c r="AK84" s="208"/>
      <c r="AL84" s="83"/>
      <c r="AM84" s="206"/>
      <c r="AN84" s="207"/>
      <c r="AO84" s="208"/>
      <c r="AP84" s="83"/>
      <c r="AQ84" s="206"/>
      <c r="AR84" s="207"/>
      <c r="AS84" s="208"/>
      <c r="AT84" s="83"/>
      <c r="AU84" s="206"/>
      <c r="AV84" s="207"/>
      <c r="AW84" s="208"/>
      <c r="AX84" s="209"/>
      <c r="AY84" s="206"/>
      <c r="BA84" s="243"/>
      <c r="BB84" s="243"/>
      <c r="BC84" s="243"/>
      <c r="BD84" s="243"/>
      <c r="BE84" s="243"/>
      <c r="BF84" s="243"/>
      <c r="BG84" s="243"/>
      <c r="BH84" s="243"/>
      <c r="BI84" s="244"/>
      <c r="BJ84" s="215"/>
      <c r="BK84" s="215"/>
      <c r="BL84" s="215"/>
      <c r="BM84" s="215"/>
      <c r="BN84" s="215"/>
    </row>
    <row r="85" spans="1:66" s="67" customFormat="1" ht="12.75" customHeight="1" x14ac:dyDescent="0.2">
      <c r="A85" s="18">
        <v>59</v>
      </c>
      <c r="B85" s="211" t="s">
        <v>23</v>
      </c>
      <c r="C85" s="60" t="s">
        <v>187</v>
      </c>
      <c r="D85" s="19" t="s">
        <v>188</v>
      </c>
      <c r="E85" s="61" t="s">
        <v>923</v>
      </c>
      <c r="F85" s="62"/>
      <c r="G85" s="141">
        <f>O85+S85+W85+AA85+AE85</f>
        <v>0</v>
      </c>
      <c r="H85" s="204">
        <f>O85+S85+W85+AE85+AI85+AA85+AM85+AQ85</f>
        <v>10</v>
      </c>
      <c r="I85" s="204">
        <f>O85+S85+W85+AE85+AI85+AA85+AQ85+AM85+AU85+AY85</f>
        <v>10</v>
      </c>
      <c r="J85" s="84">
        <f>COUNTA(M85,Q85,U85,AC85,AG85,Y85,AK85,AO85,AS85,AW85)</f>
        <v>2</v>
      </c>
      <c r="K85" s="373">
        <f>I85</f>
        <v>10</v>
      </c>
      <c r="L85" s="133"/>
      <c r="M85" s="63"/>
      <c r="N85" s="83"/>
      <c r="O85" s="140"/>
      <c r="P85" s="120"/>
      <c r="Q85" s="63"/>
      <c r="R85" s="83"/>
      <c r="S85" s="140"/>
      <c r="T85" s="120"/>
      <c r="U85" s="63"/>
      <c r="V85" s="83"/>
      <c r="W85" s="140"/>
      <c r="X85" s="207"/>
      <c r="Y85" s="208" t="s">
        <v>919</v>
      </c>
      <c r="Z85" s="209" t="s">
        <v>17</v>
      </c>
      <c r="AA85" s="140">
        <v>0</v>
      </c>
      <c r="AB85" s="120"/>
      <c r="AC85" s="63"/>
      <c r="AD85" s="83"/>
      <c r="AE85" s="206"/>
      <c r="AF85" s="207"/>
      <c r="AG85" s="208" t="s">
        <v>460</v>
      </c>
      <c r="AH85" s="209">
        <v>10</v>
      </c>
      <c r="AI85" s="206">
        <v>10</v>
      </c>
      <c r="AJ85" s="207"/>
      <c r="AK85" s="208"/>
      <c r="AL85" s="83"/>
      <c r="AM85" s="206"/>
      <c r="AN85" s="207"/>
      <c r="AO85" s="208"/>
      <c r="AP85" s="83"/>
      <c r="AQ85" s="206"/>
      <c r="AR85" s="207"/>
      <c r="AS85" s="208"/>
      <c r="AT85" s="83"/>
      <c r="AU85" s="206"/>
      <c r="AV85" s="207"/>
      <c r="AW85" s="208"/>
      <c r="AX85" s="209"/>
      <c r="AY85" s="206"/>
      <c r="BA85" s="243"/>
      <c r="BB85" s="243"/>
      <c r="BC85" s="243"/>
      <c r="BD85" s="243"/>
      <c r="BE85" s="243"/>
      <c r="BF85" s="243"/>
      <c r="BG85" s="243"/>
      <c r="BH85" s="243"/>
      <c r="BI85" s="244"/>
      <c r="BJ85" s="215"/>
      <c r="BK85" s="215"/>
      <c r="BL85" s="215"/>
      <c r="BM85" s="215"/>
      <c r="BN85" s="215"/>
    </row>
    <row r="86" spans="1:66" s="67" customFormat="1" ht="12.75" customHeight="1" x14ac:dyDescent="0.2">
      <c r="A86" s="18">
        <v>60</v>
      </c>
      <c r="B86" s="211" t="s">
        <v>23</v>
      </c>
      <c r="C86" s="60">
        <v>1966</v>
      </c>
      <c r="D86" s="19" t="s">
        <v>918</v>
      </c>
      <c r="E86" s="61" t="s">
        <v>821</v>
      </c>
      <c r="F86" s="62"/>
      <c r="G86" s="141">
        <f>O86+S86+W86+AA86+AE86</f>
        <v>0</v>
      </c>
      <c r="H86" s="204">
        <f>O86+S86+W86+AE86+AI86+AA86+AM86+AQ86</f>
        <v>0</v>
      </c>
      <c r="I86" s="204">
        <f>O86+S86+W86+AE86+AI86+AA86+AQ86+AM86+AU86+AY86</f>
        <v>0</v>
      </c>
      <c r="J86" s="84">
        <f>COUNTA(M86,Q86,U86,AC86,AG86,Y86,AK86,AO86,AS86,AW86)</f>
        <v>1</v>
      </c>
      <c r="K86" s="373">
        <f>I86</f>
        <v>0</v>
      </c>
      <c r="L86" s="133"/>
      <c r="M86" s="63"/>
      <c r="N86" s="83"/>
      <c r="O86" s="140"/>
      <c r="P86" s="120"/>
      <c r="Q86" s="63"/>
      <c r="R86" s="83"/>
      <c r="S86" s="140"/>
      <c r="T86" s="120"/>
      <c r="U86" s="63"/>
      <c r="V86" s="83"/>
      <c r="W86" s="140"/>
      <c r="X86" s="207"/>
      <c r="Y86" s="208" t="s">
        <v>915</v>
      </c>
      <c r="Z86" s="209" t="s">
        <v>17</v>
      </c>
      <c r="AA86" s="140">
        <v>0</v>
      </c>
      <c r="AB86" s="120"/>
      <c r="AC86" s="63"/>
      <c r="AD86" s="83"/>
      <c r="AE86" s="206"/>
      <c r="AF86" s="207"/>
      <c r="AG86" s="208"/>
      <c r="AH86" s="209"/>
      <c r="AI86" s="206"/>
      <c r="AJ86" s="207"/>
      <c r="AK86" s="208"/>
      <c r="AL86" s="83"/>
      <c r="AM86" s="206"/>
      <c r="AN86" s="207"/>
      <c r="AO86" s="208"/>
      <c r="AP86" s="83"/>
      <c r="AQ86" s="206"/>
      <c r="AR86" s="207"/>
      <c r="AS86" s="208"/>
      <c r="AT86" s="83"/>
      <c r="AU86" s="206"/>
      <c r="AV86" s="207"/>
      <c r="AW86" s="208"/>
      <c r="AX86" s="209"/>
      <c r="AY86" s="206"/>
      <c r="BA86" s="243"/>
      <c r="BB86" s="243"/>
      <c r="BC86" s="243"/>
      <c r="BD86" s="243"/>
      <c r="BE86" s="243"/>
      <c r="BF86" s="243"/>
      <c r="BG86" s="243"/>
      <c r="BH86" s="243"/>
      <c r="BI86" s="244"/>
      <c r="BJ86" s="215"/>
      <c r="BK86" s="215"/>
      <c r="BL86" s="215"/>
      <c r="BM86" s="215"/>
      <c r="BN86" s="215"/>
    </row>
    <row r="87" spans="1:66" s="67" customFormat="1" ht="12.75" customHeight="1" x14ac:dyDescent="0.2">
      <c r="A87" s="18">
        <v>61</v>
      </c>
      <c r="B87" s="211" t="s">
        <v>23</v>
      </c>
      <c r="C87" s="60" t="s">
        <v>567</v>
      </c>
      <c r="D87" s="19" t="s">
        <v>865</v>
      </c>
      <c r="E87" s="61" t="s">
        <v>888</v>
      </c>
      <c r="F87" s="62"/>
      <c r="G87" s="141">
        <f>O87+S87+W87+AA87+AE87</f>
        <v>0</v>
      </c>
      <c r="H87" s="204">
        <f>O87+S87+W87+AE87+AI87+AA87+AM87+AQ87</f>
        <v>0</v>
      </c>
      <c r="I87" s="204">
        <f>O87+S87+W87+AE87+AI87+AA87+AQ87+AM87+AU87+AY87</f>
        <v>0</v>
      </c>
      <c r="J87" s="84">
        <f>COUNTA(M87,Q87,U87,AC87,AG87,Y87,AK87,AO87,AS87,AW87)</f>
        <v>1</v>
      </c>
      <c r="K87" s="373">
        <f>I87</f>
        <v>0</v>
      </c>
      <c r="L87" s="133"/>
      <c r="M87" s="63"/>
      <c r="N87" s="83"/>
      <c r="O87" s="140"/>
      <c r="P87" s="120"/>
      <c r="Q87" s="63" t="s">
        <v>34</v>
      </c>
      <c r="R87" s="83" t="s">
        <v>17</v>
      </c>
      <c r="S87" s="140">
        <v>0</v>
      </c>
      <c r="T87" s="120"/>
      <c r="U87" s="63"/>
      <c r="V87" s="83"/>
      <c r="W87" s="140"/>
      <c r="X87" s="207"/>
      <c r="Y87" s="208"/>
      <c r="Z87" s="209"/>
      <c r="AA87" s="140"/>
      <c r="AB87" s="120"/>
      <c r="AC87" s="63"/>
      <c r="AD87" s="83"/>
      <c r="AE87" s="206"/>
      <c r="AF87" s="207"/>
      <c r="AG87" s="208"/>
      <c r="AH87" s="209"/>
      <c r="AI87" s="206"/>
      <c r="AJ87" s="207"/>
      <c r="AK87" s="208"/>
      <c r="AL87" s="83"/>
      <c r="AM87" s="206"/>
      <c r="AN87" s="207"/>
      <c r="AO87" s="208"/>
      <c r="AP87" s="83"/>
      <c r="AQ87" s="206"/>
      <c r="AR87" s="207"/>
      <c r="AS87" s="208"/>
      <c r="AT87" s="83"/>
      <c r="AU87" s="206"/>
      <c r="AV87" s="207"/>
      <c r="AW87" s="208"/>
      <c r="AX87" s="209"/>
      <c r="AY87" s="206"/>
      <c r="BA87" s="243"/>
      <c r="BB87" s="243"/>
      <c r="BC87" s="243"/>
      <c r="BD87" s="243"/>
      <c r="BE87" s="243"/>
      <c r="BF87" s="243"/>
      <c r="BG87" s="243"/>
      <c r="BH87" s="243"/>
      <c r="BI87" s="244"/>
      <c r="BJ87" s="215"/>
      <c r="BK87" s="215"/>
      <c r="BL87" s="215"/>
      <c r="BM87" s="215"/>
      <c r="BN87" s="215"/>
    </row>
    <row r="88" spans="1:66" s="67" customFormat="1" ht="12.75" customHeight="1" x14ac:dyDescent="0.2">
      <c r="A88" s="18">
        <v>62</v>
      </c>
      <c r="B88" s="211" t="s">
        <v>23</v>
      </c>
      <c r="C88" s="60" t="s">
        <v>927</v>
      </c>
      <c r="D88" s="19" t="s">
        <v>928</v>
      </c>
      <c r="E88" s="61" t="s">
        <v>929</v>
      </c>
      <c r="F88" s="62"/>
      <c r="G88" s="141">
        <f>O88+S88+W88+AA88+AE88</f>
        <v>0</v>
      </c>
      <c r="H88" s="204">
        <f>O88+S88+W88+AE88+AI88+AA88+AM88+AQ88</f>
        <v>0</v>
      </c>
      <c r="I88" s="204">
        <f>O88+S88+W88+AE88+AI88+AA88+AQ88+AM88+AU88+AY88</f>
        <v>0</v>
      </c>
      <c r="J88" s="84">
        <f>COUNTA(M88,Q88,U88,AC88,AG88,Y88,AK88,AO88,AS88,AW88)</f>
        <v>1</v>
      </c>
      <c r="K88" s="373">
        <f>I88</f>
        <v>0</v>
      </c>
      <c r="L88" s="133"/>
      <c r="M88" s="63"/>
      <c r="N88" s="83"/>
      <c r="O88" s="140"/>
      <c r="P88" s="120"/>
      <c r="Q88" s="63"/>
      <c r="R88" s="83"/>
      <c r="S88" s="140"/>
      <c r="T88" s="120"/>
      <c r="U88" s="63"/>
      <c r="V88" s="83"/>
      <c r="W88" s="140"/>
      <c r="X88" s="207"/>
      <c r="Y88" s="208" t="s">
        <v>919</v>
      </c>
      <c r="Z88" s="209" t="s">
        <v>17</v>
      </c>
      <c r="AA88" s="140">
        <v>0</v>
      </c>
      <c r="AB88" s="120"/>
      <c r="AC88" s="63"/>
      <c r="AD88" s="83"/>
      <c r="AE88" s="206"/>
      <c r="AF88" s="207"/>
      <c r="AG88" s="208"/>
      <c r="AH88" s="209"/>
      <c r="AI88" s="206"/>
      <c r="AJ88" s="207"/>
      <c r="AK88" s="208"/>
      <c r="AL88" s="83"/>
      <c r="AM88" s="206"/>
      <c r="AN88" s="207"/>
      <c r="AO88" s="208"/>
      <c r="AP88" s="83"/>
      <c r="AQ88" s="206"/>
      <c r="AR88" s="207"/>
      <c r="AS88" s="208"/>
      <c r="AT88" s="83"/>
      <c r="AU88" s="206"/>
      <c r="AV88" s="207"/>
      <c r="AW88" s="208"/>
      <c r="AX88" s="209"/>
      <c r="AY88" s="206"/>
      <c r="BA88" s="243"/>
      <c r="BB88" s="243"/>
      <c r="BC88" s="243"/>
      <c r="BD88" s="243"/>
      <c r="BE88" s="243"/>
      <c r="BF88" s="243"/>
      <c r="BG88" s="243"/>
      <c r="BH88" s="243"/>
      <c r="BI88" s="244"/>
      <c r="BJ88" s="215"/>
      <c r="BK88" s="215"/>
      <c r="BL88" s="215"/>
      <c r="BM88" s="215"/>
      <c r="BN88" s="215"/>
    </row>
    <row r="89" spans="1:66" s="67" customFormat="1" ht="12.75" customHeight="1" x14ac:dyDescent="0.2">
      <c r="A89" s="18">
        <v>63</v>
      </c>
      <c r="B89" s="211" t="s">
        <v>23</v>
      </c>
      <c r="C89" s="60" t="s">
        <v>924</v>
      </c>
      <c r="D89" s="19" t="s">
        <v>925</v>
      </c>
      <c r="E89" s="61" t="s">
        <v>926</v>
      </c>
      <c r="F89" s="62"/>
      <c r="G89" s="141">
        <f>O89+S89+W89+AA89+AE89</f>
        <v>0</v>
      </c>
      <c r="H89" s="204">
        <f>O89+S89+W89+AE89+AI89+AA89+AM89+AQ89</f>
        <v>0</v>
      </c>
      <c r="I89" s="204">
        <f>O89+S89+W89+AE89+AI89+AA89+AQ89+AM89+AU89+AY89</f>
        <v>0</v>
      </c>
      <c r="J89" s="84">
        <f>COUNTA(M89,Q89,U89,AC89,AG89,Y89,AK89,AO89,AS89,AW89)</f>
        <v>1</v>
      </c>
      <c r="K89" s="373">
        <f>I89</f>
        <v>0</v>
      </c>
      <c r="L89" s="133"/>
      <c r="M89" s="63"/>
      <c r="N89" s="83"/>
      <c r="O89" s="140"/>
      <c r="P89" s="120"/>
      <c r="Q89" s="63"/>
      <c r="R89" s="83"/>
      <c r="S89" s="140"/>
      <c r="T89" s="120"/>
      <c r="U89" s="63"/>
      <c r="V89" s="83"/>
      <c r="W89" s="140"/>
      <c r="X89" s="207"/>
      <c r="Y89" s="208" t="s">
        <v>919</v>
      </c>
      <c r="Z89" s="209" t="s">
        <v>17</v>
      </c>
      <c r="AA89" s="140">
        <v>0</v>
      </c>
      <c r="AB89" s="120"/>
      <c r="AC89" s="63"/>
      <c r="AD89" s="83"/>
      <c r="AE89" s="206"/>
      <c r="AF89" s="207"/>
      <c r="AG89" s="208"/>
      <c r="AH89" s="209"/>
      <c r="AI89" s="206"/>
      <c r="AJ89" s="207"/>
      <c r="AK89" s="208"/>
      <c r="AL89" s="83"/>
      <c r="AM89" s="206"/>
      <c r="AN89" s="207"/>
      <c r="AO89" s="208"/>
      <c r="AP89" s="83"/>
      <c r="AQ89" s="206"/>
      <c r="AR89" s="207"/>
      <c r="AS89" s="208"/>
      <c r="AT89" s="83"/>
      <c r="AU89" s="206"/>
      <c r="AV89" s="207"/>
      <c r="AW89" s="208"/>
      <c r="AX89" s="209"/>
      <c r="AY89" s="206"/>
      <c r="BA89" s="243"/>
      <c r="BB89" s="243"/>
      <c r="BC89" s="243"/>
      <c r="BD89" s="243"/>
      <c r="BE89" s="243"/>
      <c r="BF89" s="243"/>
      <c r="BG89" s="243"/>
      <c r="BH89" s="243"/>
      <c r="BI89" s="244"/>
      <c r="BJ89" s="215"/>
      <c r="BK89" s="215"/>
      <c r="BL89" s="215"/>
      <c r="BM89" s="215"/>
      <c r="BN89" s="215"/>
    </row>
    <row r="90" spans="1:66" s="67" customFormat="1" ht="12.75" customHeight="1" x14ac:dyDescent="0.2">
      <c r="A90" s="18">
        <v>1</v>
      </c>
      <c r="B90" s="375" t="s">
        <v>21</v>
      </c>
      <c r="C90" s="60" t="s">
        <v>590</v>
      </c>
      <c r="D90" s="19" t="s">
        <v>833</v>
      </c>
      <c r="E90" s="61" t="s">
        <v>878</v>
      </c>
      <c r="F90" s="62"/>
      <c r="G90" s="141">
        <f>O90+S90+W90+AA90+AE90</f>
        <v>153.95906230238126</v>
      </c>
      <c r="H90" s="204">
        <f>O90+S90+W90+AE90+AI90+AA90+AM90+AQ90</f>
        <v>397.49839476851082</v>
      </c>
      <c r="I90" s="204">
        <f>O90+S90+W90+AE90+AI90+AA90+AQ90+AM90+AU90+AY90</f>
        <v>579.88973295974574</v>
      </c>
      <c r="J90" s="84">
        <f>COUNTA(M90,Q90,U90,AC90,AG90,Y90,AK90,AO90,AS90,AW90)</f>
        <v>5</v>
      </c>
      <c r="K90" s="372">
        <f>I90</f>
        <v>579.88973295974574</v>
      </c>
      <c r="L90" s="133"/>
      <c r="M90" s="63"/>
      <c r="N90" s="83"/>
      <c r="O90" s="140"/>
      <c r="P90" s="120"/>
      <c r="Q90" s="63" t="s">
        <v>21</v>
      </c>
      <c r="R90" s="83">
        <v>1</v>
      </c>
      <c r="S90" s="140">
        <v>153.95906230238126</v>
      </c>
      <c r="T90" s="120"/>
      <c r="U90" s="63"/>
      <c r="V90" s="83"/>
      <c r="W90" s="140"/>
      <c r="X90" s="207"/>
      <c r="Y90" s="208"/>
      <c r="Z90" s="209"/>
      <c r="AA90" s="140"/>
      <c r="AB90" s="120"/>
      <c r="AC90" s="63"/>
      <c r="AD90" s="83"/>
      <c r="AE90" s="206"/>
      <c r="AF90" s="207"/>
      <c r="AG90" s="208"/>
      <c r="AH90" s="209"/>
      <c r="AI90" s="206"/>
      <c r="AJ90" s="207"/>
      <c r="AK90" s="208" t="s">
        <v>21</v>
      </c>
      <c r="AL90" s="83">
        <v>1</v>
      </c>
      <c r="AM90" s="206">
        <v>130.10299956639813</v>
      </c>
      <c r="AN90" s="207"/>
      <c r="AO90" s="208" t="s">
        <v>21</v>
      </c>
      <c r="AP90" s="83" t="s">
        <v>76</v>
      </c>
      <c r="AQ90" s="206">
        <v>113.43633289973147</v>
      </c>
      <c r="AR90" s="207"/>
      <c r="AS90" s="208" t="s">
        <v>21</v>
      </c>
      <c r="AT90" s="83">
        <v>5</v>
      </c>
      <c r="AU90" s="206">
        <v>80.75749767747395</v>
      </c>
      <c r="AV90" s="207"/>
      <c r="AW90" s="208" t="s">
        <v>21</v>
      </c>
      <c r="AX90" s="209" t="s">
        <v>76</v>
      </c>
      <c r="AY90" s="206">
        <v>101.6338405137609</v>
      </c>
      <c r="BA90" s="243"/>
      <c r="BB90" s="243"/>
      <c r="BC90" s="243"/>
      <c r="BD90" s="243"/>
      <c r="BE90" s="243"/>
      <c r="BF90" s="243"/>
      <c r="BG90" s="243"/>
      <c r="BH90" s="243"/>
      <c r="BI90" s="244"/>
      <c r="BJ90" s="215"/>
      <c r="BK90" s="215"/>
      <c r="BL90" s="215"/>
      <c r="BM90" s="215"/>
      <c r="BN90" s="215"/>
    </row>
    <row r="91" spans="1:66" s="67" customFormat="1" ht="12.75" customHeight="1" x14ac:dyDescent="0.2">
      <c r="A91" s="18">
        <v>2</v>
      </c>
      <c r="B91" s="375" t="s">
        <v>21</v>
      </c>
      <c r="C91" s="60" t="s">
        <v>758</v>
      </c>
      <c r="D91" s="19" t="s">
        <v>759</v>
      </c>
      <c r="E91" s="61" t="s">
        <v>760</v>
      </c>
      <c r="F91" s="62"/>
      <c r="G91" s="141">
        <f>O91+S91+W91+AA91+AE91</f>
        <v>130.10299956639813</v>
      </c>
      <c r="H91" s="204">
        <f>O91+S91+W91+AE91+AI91+AA91+AM91+AQ91</f>
        <v>269.01056208558032</v>
      </c>
      <c r="I91" s="204">
        <f>O91+S91+W91+AE91+AI91+AA91+AQ91+AM91+AU91+AY91</f>
        <v>521.29721742640311</v>
      </c>
      <c r="J91" s="84">
        <f>COUNTA(M91,Q91,U91,AC91,AG91,Y91,AK91,AO91,AS91,AW91)</f>
        <v>4</v>
      </c>
      <c r="K91" s="372">
        <f>I91</f>
        <v>521.29721742640311</v>
      </c>
      <c r="L91" s="133"/>
      <c r="M91" s="63"/>
      <c r="N91" s="83"/>
      <c r="O91" s="140"/>
      <c r="P91" s="120"/>
      <c r="Q91" s="63"/>
      <c r="R91" s="83"/>
      <c r="S91" s="140"/>
      <c r="T91" s="120"/>
      <c r="U91" s="63" t="s">
        <v>21</v>
      </c>
      <c r="V91" s="83" t="s">
        <v>74</v>
      </c>
      <c r="W91" s="140">
        <v>130.10299956639813</v>
      </c>
      <c r="X91" s="207"/>
      <c r="Y91" s="208"/>
      <c r="Z91" s="209"/>
      <c r="AA91" s="140"/>
      <c r="AB91" s="120"/>
      <c r="AC91" s="63"/>
      <c r="AD91" s="83"/>
      <c r="AE91" s="206"/>
      <c r="AF91" s="207"/>
      <c r="AG91" s="208" t="s">
        <v>21</v>
      </c>
      <c r="AH91" s="209">
        <v>1</v>
      </c>
      <c r="AI91" s="206">
        <v>138.90756251918219</v>
      </c>
      <c r="AJ91" s="207"/>
      <c r="AK91" s="208"/>
      <c r="AL91" s="83"/>
      <c r="AM91" s="206"/>
      <c r="AN91" s="207"/>
      <c r="AO91" s="208"/>
      <c r="AP91" s="83"/>
      <c r="AQ91" s="206"/>
      <c r="AR91" s="207"/>
      <c r="AS91" s="208" t="s">
        <v>21</v>
      </c>
      <c r="AT91" s="83">
        <v>3</v>
      </c>
      <c r="AU91" s="206">
        <v>110.03175334010996</v>
      </c>
      <c r="AV91" s="207"/>
      <c r="AW91" s="208" t="s">
        <v>1305</v>
      </c>
      <c r="AX91" s="209" t="s">
        <v>74</v>
      </c>
      <c r="AY91" s="206">
        <v>142.25490200071283</v>
      </c>
      <c r="BA91" s="243"/>
      <c r="BB91" s="243"/>
      <c r="BC91" s="243"/>
      <c r="BD91" s="243"/>
      <c r="BE91" s="243"/>
      <c r="BF91" s="243"/>
      <c r="BG91" s="243"/>
      <c r="BH91" s="243"/>
      <c r="BI91" s="244"/>
      <c r="BJ91" s="215"/>
      <c r="BK91" s="215"/>
      <c r="BL91" s="215"/>
      <c r="BM91" s="215"/>
      <c r="BN91" s="215"/>
    </row>
    <row r="92" spans="1:66" s="67" customFormat="1" ht="12.75" customHeight="1" x14ac:dyDescent="0.2">
      <c r="A92" s="18">
        <v>3</v>
      </c>
      <c r="B92" s="375" t="s">
        <v>21</v>
      </c>
      <c r="C92" s="60" t="s">
        <v>419</v>
      </c>
      <c r="D92" s="19" t="s">
        <v>382</v>
      </c>
      <c r="E92" s="61" t="s">
        <v>383</v>
      </c>
      <c r="F92" s="62"/>
      <c r="G92" s="141">
        <f>O92+S92+W92+AA92+AE92</f>
        <v>253.95906230238126</v>
      </c>
      <c r="H92" s="204">
        <f>O92+S92+W92+AE92+AI92+AA92+AM92+AQ92</f>
        <v>361.14845837169776</v>
      </c>
      <c r="I92" s="204">
        <f>O92+S92+W92+AE92+AI92+AA92+AQ92+AM92+AU92+AY92</f>
        <v>455.84236579048365</v>
      </c>
      <c r="J92" s="84">
        <f>COUNTA(M92,Q92,U92,AC92,AG92,Y92,AK92,AO92,AS92,AW92)</f>
        <v>5</v>
      </c>
      <c r="K92" s="372">
        <f>I92</f>
        <v>455.84236579048365</v>
      </c>
      <c r="L92" s="133"/>
      <c r="M92" s="63"/>
      <c r="N92" s="83"/>
      <c r="O92" s="140"/>
      <c r="P92" s="120"/>
      <c r="Q92" s="63" t="s">
        <v>21</v>
      </c>
      <c r="R92" s="83">
        <v>4</v>
      </c>
      <c r="S92" s="140">
        <v>98.85606273598313</v>
      </c>
      <c r="T92" s="120"/>
      <c r="U92" s="63" t="s">
        <v>21</v>
      </c>
      <c r="V92" s="83" t="s">
        <v>77</v>
      </c>
      <c r="W92" s="140">
        <v>25</v>
      </c>
      <c r="X92" s="207"/>
      <c r="Y92" s="208"/>
      <c r="Z92" s="209"/>
      <c r="AA92" s="140"/>
      <c r="AB92" s="120"/>
      <c r="AC92" s="63" t="s">
        <v>21</v>
      </c>
      <c r="AD92" s="83">
        <v>1</v>
      </c>
      <c r="AE92" s="206">
        <v>130.10299956639813</v>
      </c>
      <c r="AF92" s="207"/>
      <c r="AG92" s="208" t="s">
        <v>21</v>
      </c>
      <c r="AH92" s="209">
        <v>2</v>
      </c>
      <c r="AI92" s="206">
        <v>107.18939606931647</v>
      </c>
      <c r="AJ92" s="207"/>
      <c r="AK92" s="208"/>
      <c r="AL92" s="83"/>
      <c r="AM92" s="206"/>
      <c r="AN92" s="207"/>
      <c r="AO92" s="208"/>
      <c r="AP92" s="83"/>
      <c r="AQ92" s="206"/>
      <c r="AR92" s="207"/>
      <c r="AS92" s="208" t="s">
        <v>21</v>
      </c>
      <c r="AT92" s="83">
        <v>4</v>
      </c>
      <c r="AU92" s="206">
        <v>94.693907418785869</v>
      </c>
      <c r="AV92" s="207"/>
      <c r="AW92" s="208"/>
      <c r="AX92" s="209"/>
      <c r="AY92" s="206"/>
      <c r="BA92" s="243"/>
      <c r="BB92" s="243"/>
      <c r="BC92" s="243"/>
      <c r="BD92" s="243"/>
      <c r="BE92" s="243"/>
      <c r="BF92" s="243"/>
      <c r="BG92" s="243"/>
      <c r="BH92" s="243"/>
      <c r="BI92" s="244"/>
      <c r="BJ92" s="215"/>
      <c r="BK92" s="215"/>
      <c r="BL92" s="215"/>
      <c r="BM92" s="215"/>
      <c r="BN92" s="215"/>
    </row>
    <row r="93" spans="1:66" s="67" customFormat="1" ht="12.75" customHeight="1" x14ac:dyDescent="0.2">
      <c r="A93" s="18">
        <v>4</v>
      </c>
      <c r="B93" s="375" t="s">
        <v>21</v>
      </c>
      <c r="C93" s="60" t="s">
        <v>258</v>
      </c>
      <c r="D93" s="19" t="s">
        <v>51</v>
      </c>
      <c r="E93" s="61" t="s">
        <v>129</v>
      </c>
      <c r="F93" s="62"/>
      <c r="G93" s="141">
        <f>O93+S93+W93+AA93+AE93</f>
        <v>220.62572896904788</v>
      </c>
      <c r="H93" s="204">
        <f>O93+S93+W93+AE93+AI93+AA93+AM93+AQ93</f>
        <v>302.34389541891358</v>
      </c>
      <c r="I93" s="204">
        <f>O93+S93+W93+AE93+AI93+AA93+AQ93+AM93+AU93+AY93</f>
        <v>370.05142170309716</v>
      </c>
      <c r="J93" s="84">
        <f>COUNTA(M93,Q93,U93,AC93,AG93,Y93,AK93,AO93,AS93,AW93)</f>
        <v>4</v>
      </c>
      <c r="K93" s="372">
        <f>I93</f>
        <v>370.05142170309716</v>
      </c>
      <c r="L93" s="133"/>
      <c r="M93" s="63"/>
      <c r="N93" s="83"/>
      <c r="O93" s="140"/>
      <c r="P93" s="120"/>
      <c r="Q93" s="63" t="s">
        <v>21</v>
      </c>
      <c r="R93" s="83">
        <v>2</v>
      </c>
      <c r="S93" s="140">
        <v>130.57422918584882</v>
      </c>
      <c r="T93" s="120"/>
      <c r="U93" s="63" t="s">
        <v>21</v>
      </c>
      <c r="V93" s="83" t="s">
        <v>75</v>
      </c>
      <c r="W93" s="140">
        <v>90.051499783199063</v>
      </c>
      <c r="X93" s="207"/>
      <c r="Y93" s="208"/>
      <c r="Z93" s="209"/>
      <c r="AA93" s="140"/>
      <c r="AB93" s="120"/>
      <c r="AC93" s="63"/>
      <c r="AD93" s="83"/>
      <c r="AE93" s="206"/>
      <c r="AF93" s="207"/>
      <c r="AG93" s="208" t="s">
        <v>21</v>
      </c>
      <c r="AH93" s="209">
        <v>3</v>
      </c>
      <c r="AI93" s="206">
        <v>81.71816644986572</v>
      </c>
      <c r="AJ93" s="207"/>
      <c r="AK93" s="208"/>
      <c r="AL93" s="83"/>
      <c r="AM93" s="206"/>
      <c r="AN93" s="207"/>
      <c r="AO93" s="208"/>
      <c r="AP93" s="83"/>
      <c r="AQ93" s="206"/>
      <c r="AR93" s="207"/>
      <c r="AS93" s="208" t="s">
        <v>21</v>
      </c>
      <c r="AT93" s="83">
        <v>6</v>
      </c>
      <c r="AU93" s="206">
        <v>67.707526284183615</v>
      </c>
      <c r="AV93" s="207"/>
      <c r="AW93" s="208"/>
      <c r="AX93" s="209"/>
      <c r="AY93" s="206"/>
      <c r="BA93" s="243"/>
      <c r="BB93" s="243"/>
      <c r="BC93" s="243"/>
      <c r="BD93" s="243"/>
      <c r="BE93" s="243"/>
      <c r="BF93" s="243"/>
      <c r="BG93" s="243"/>
      <c r="BH93" s="243"/>
      <c r="BI93" s="244"/>
      <c r="BJ93" s="215"/>
      <c r="BK93" s="215"/>
      <c r="BL93" s="215"/>
      <c r="BM93" s="215"/>
      <c r="BN93" s="215"/>
    </row>
    <row r="94" spans="1:66" s="67" customFormat="1" ht="12.75" customHeight="1" x14ac:dyDescent="0.2">
      <c r="A94" s="18">
        <v>5</v>
      </c>
      <c r="B94" s="375" t="s">
        <v>21</v>
      </c>
      <c r="C94" s="60" t="s">
        <v>1051</v>
      </c>
      <c r="D94" s="19" t="s">
        <v>1052</v>
      </c>
      <c r="E94" s="61" t="s">
        <v>440</v>
      </c>
      <c r="F94" s="62"/>
      <c r="G94" s="141">
        <f>O94+S94+W94+AA94+AE94</f>
        <v>0</v>
      </c>
      <c r="H94" s="204">
        <f>O94+S94+W94+AE94+AI94+AA94+AM94+AQ94</f>
        <v>61.704160301668395</v>
      </c>
      <c r="I94" s="204">
        <f>O94+S94+W94+AE94+AI94+AA94+AQ94+AM94+AU94+AY94</f>
        <v>361.4859200315459</v>
      </c>
      <c r="J94" s="84">
        <f>COUNTA(M94,Q94,U94,AC94,AG94,Y94,AK94,AO94,AS94,AW94)</f>
        <v>3</v>
      </c>
      <c r="K94" s="372">
        <f>I94</f>
        <v>361.4859200315459</v>
      </c>
      <c r="L94" s="133"/>
      <c r="M94" s="63"/>
      <c r="N94" s="83"/>
      <c r="O94" s="140"/>
      <c r="P94" s="120"/>
      <c r="Q94" s="63"/>
      <c r="R94" s="83"/>
      <c r="S94" s="140"/>
      <c r="T94" s="120"/>
      <c r="U94" s="63"/>
      <c r="V94" s="83"/>
      <c r="W94" s="140"/>
      <c r="X94" s="207"/>
      <c r="Y94" s="208"/>
      <c r="Z94" s="209"/>
      <c r="AA94" s="140"/>
      <c r="AB94" s="120"/>
      <c r="AC94" s="63"/>
      <c r="AD94" s="83"/>
      <c r="AE94" s="206"/>
      <c r="AF94" s="207"/>
      <c r="AG94" s="208"/>
      <c r="AH94" s="209"/>
      <c r="AI94" s="206"/>
      <c r="AJ94" s="207"/>
      <c r="AK94" s="208"/>
      <c r="AL94" s="83"/>
      <c r="AM94" s="206"/>
      <c r="AN94" s="207"/>
      <c r="AO94" s="208" t="s">
        <v>21</v>
      </c>
      <c r="AP94" s="83" t="s">
        <v>80</v>
      </c>
      <c r="AQ94" s="206">
        <v>61.704160301668395</v>
      </c>
      <c r="AR94" s="207"/>
      <c r="AS94" s="208" t="s">
        <v>21</v>
      </c>
      <c r="AT94" s="83">
        <v>1</v>
      </c>
      <c r="AU94" s="206">
        <v>152.06963425791125</v>
      </c>
      <c r="AV94" s="207"/>
      <c r="AW94" s="208" t="s">
        <v>21</v>
      </c>
      <c r="AX94" s="209" t="s">
        <v>74</v>
      </c>
      <c r="AY94" s="206">
        <v>147.71212547196626</v>
      </c>
      <c r="BA94" s="243"/>
      <c r="BB94" s="243"/>
      <c r="BC94" s="243"/>
      <c r="BD94" s="243"/>
      <c r="BE94" s="243"/>
      <c r="BF94" s="243"/>
      <c r="BG94" s="243"/>
      <c r="BH94" s="243"/>
      <c r="BI94" s="244"/>
      <c r="BJ94" s="215"/>
      <c r="BK94" s="215"/>
      <c r="BL94" s="215"/>
      <c r="BM94" s="215"/>
      <c r="BN94" s="215"/>
    </row>
    <row r="95" spans="1:66" s="67" customFormat="1" ht="12.75" customHeight="1" x14ac:dyDescent="0.2">
      <c r="A95" s="18">
        <v>6</v>
      </c>
      <c r="B95" s="375" t="s">
        <v>21</v>
      </c>
      <c r="C95" s="60" t="s">
        <v>1134</v>
      </c>
      <c r="D95" s="19" t="s">
        <v>238</v>
      </c>
      <c r="E95" s="61" t="s">
        <v>239</v>
      </c>
      <c r="F95" s="62"/>
      <c r="G95" s="141">
        <f>O95+S95+W95+AA95+AE95</f>
        <v>0</v>
      </c>
      <c r="H95" s="204">
        <f>O95+S95+W95+AE95+AI95+AA95+AM95+AQ95</f>
        <v>85.677228752246961</v>
      </c>
      <c r="I95" s="204">
        <f>O95+S95+W95+AE95+AI95+AA95+AQ95+AM95+AU95+AY95</f>
        <v>335.15396871370609</v>
      </c>
      <c r="J95" s="84">
        <f>COUNTA(M95,Q95,U95,AC95,AG95,Y95,AK95,AO95,AS95,AW95)</f>
        <v>3</v>
      </c>
      <c r="K95" s="372">
        <f>I95</f>
        <v>335.15396871370609</v>
      </c>
      <c r="L95" s="133"/>
      <c r="M95" s="63"/>
      <c r="N95" s="83"/>
      <c r="O95" s="140"/>
      <c r="P95" s="120"/>
      <c r="Q95" s="63"/>
      <c r="R95" s="83"/>
      <c r="S95" s="140"/>
      <c r="T95" s="120"/>
      <c r="U95" s="63"/>
      <c r="V95" s="83"/>
      <c r="W95" s="140"/>
      <c r="X95" s="207"/>
      <c r="Y95" s="208"/>
      <c r="Z95" s="209"/>
      <c r="AA95" s="140"/>
      <c r="AB95" s="120"/>
      <c r="AC95" s="63"/>
      <c r="AD95" s="83"/>
      <c r="AE95" s="206"/>
      <c r="AF95" s="207"/>
      <c r="AG95" s="208"/>
      <c r="AH95" s="209"/>
      <c r="AI95" s="206"/>
      <c r="AJ95" s="207"/>
      <c r="AK95" s="208"/>
      <c r="AL95" s="83"/>
      <c r="AM95" s="206"/>
      <c r="AN95" s="207"/>
      <c r="AO95" s="208" t="s">
        <v>21</v>
      </c>
      <c r="AP95" s="83" t="s">
        <v>78</v>
      </c>
      <c r="AQ95" s="206">
        <v>85.677228752246961</v>
      </c>
      <c r="AR95" s="207"/>
      <c r="AS95" s="208" t="s">
        <v>21</v>
      </c>
      <c r="AT95" s="83">
        <v>2</v>
      </c>
      <c r="AU95" s="206">
        <v>127.92722538380309</v>
      </c>
      <c r="AV95" s="207"/>
      <c r="AW95" s="208" t="s">
        <v>21</v>
      </c>
      <c r="AX95" s="209" t="s">
        <v>75</v>
      </c>
      <c r="AY95" s="206">
        <v>121.54951457765607</v>
      </c>
      <c r="BA95" s="243"/>
      <c r="BB95" s="243"/>
      <c r="BC95" s="243"/>
      <c r="BD95" s="243"/>
      <c r="BE95" s="243"/>
      <c r="BF95" s="243"/>
      <c r="BG95" s="243"/>
      <c r="BH95" s="243"/>
      <c r="BI95" s="244"/>
      <c r="BJ95" s="215"/>
      <c r="BK95" s="215"/>
      <c r="BL95" s="215"/>
      <c r="BM95" s="215"/>
      <c r="BN95" s="215"/>
    </row>
    <row r="96" spans="1:66" s="67" customFormat="1" ht="12.75" customHeight="1" x14ac:dyDescent="0.2">
      <c r="A96" s="18">
        <v>7</v>
      </c>
      <c r="B96" s="375" t="s">
        <v>21</v>
      </c>
      <c r="C96" s="60" t="s">
        <v>620</v>
      </c>
      <c r="D96" s="19" t="s">
        <v>852</v>
      </c>
      <c r="E96" s="61" t="s">
        <v>879</v>
      </c>
      <c r="F96" s="62"/>
      <c r="G96" s="141">
        <f>O96+S96+W96+AA96+AE96</f>
        <v>50.471229619450732</v>
      </c>
      <c r="H96" s="204">
        <f>O96+S96+W96+AE96+AI96+AA96+AM96+AQ96</f>
        <v>204.43029192183198</v>
      </c>
      <c r="I96" s="204">
        <f>O96+S96+W96+AE96+AI96+AA96+AQ96+AM96+AU96+AY96</f>
        <v>328.0187504442967</v>
      </c>
      <c r="J96" s="84">
        <f>COUNTA(M96,Q96,U96,AC96,AG96,Y96,AK96,AO96,AS96,AW96)</f>
        <v>4</v>
      </c>
      <c r="K96" s="372">
        <f>I96</f>
        <v>328.0187504442967</v>
      </c>
      <c r="L96" s="133"/>
      <c r="M96" s="63"/>
      <c r="N96" s="83"/>
      <c r="O96" s="140"/>
      <c r="P96" s="120"/>
      <c r="Q96" s="63" t="s">
        <v>21</v>
      </c>
      <c r="R96" s="83">
        <v>8</v>
      </c>
      <c r="S96" s="140">
        <v>50.471229619450732</v>
      </c>
      <c r="T96" s="120"/>
      <c r="U96" s="63"/>
      <c r="V96" s="83"/>
      <c r="W96" s="140"/>
      <c r="X96" s="207"/>
      <c r="Y96" s="208"/>
      <c r="Z96" s="209"/>
      <c r="AA96" s="140"/>
      <c r="AB96" s="120"/>
      <c r="AC96" s="63"/>
      <c r="AD96" s="83"/>
      <c r="AE96" s="206"/>
      <c r="AF96" s="207"/>
      <c r="AG96" s="208"/>
      <c r="AH96" s="209"/>
      <c r="AI96" s="206"/>
      <c r="AJ96" s="207"/>
      <c r="AK96" s="208"/>
      <c r="AL96" s="83"/>
      <c r="AM96" s="206"/>
      <c r="AN96" s="207"/>
      <c r="AO96" s="208" t="s">
        <v>21</v>
      </c>
      <c r="AP96" s="83" t="s">
        <v>74</v>
      </c>
      <c r="AQ96" s="206">
        <v>153.95906230238126</v>
      </c>
      <c r="AR96" s="207"/>
      <c r="AS96" s="208" t="s">
        <v>21</v>
      </c>
      <c r="AT96" s="83">
        <v>7</v>
      </c>
      <c r="AU96" s="206">
        <v>55.269277711743861</v>
      </c>
      <c r="AV96" s="207"/>
      <c r="AW96" s="208" t="s">
        <v>21</v>
      </c>
      <c r="AX96" s="209" t="s">
        <v>78</v>
      </c>
      <c r="AY96" s="206">
        <v>68.319180810720866</v>
      </c>
      <c r="BA96" s="243"/>
      <c r="BB96" s="243"/>
      <c r="BC96" s="243"/>
      <c r="BD96" s="243"/>
      <c r="BE96" s="243"/>
      <c r="BF96" s="243"/>
      <c r="BG96" s="243"/>
      <c r="BH96" s="243"/>
      <c r="BI96" s="244"/>
      <c r="BJ96" s="215"/>
      <c r="BK96" s="215"/>
      <c r="BL96" s="215"/>
      <c r="BM96" s="215"/>
      <c r="BN96" s="215"/>
    </row>
    <row r="97" spans="1:66" s="67" customFormat="1" ht="12.75" customHeight="1" x14ac:dyDescent="0.2">
      <c r="A97" s="18">
        <v>8</v>
      </c>
      <c r="B97" s="375" t="s">
        <v>21</v>
      </c>
      <c r="C97" s="60" t="s">
        <v>598</v>
      </c>
      <c r="D97" s="19" t="s">
        <v>837</v>
      </c>
      <c r="E97" s="61" t="s">
        <v>887</v>
      </c>
      <c r="F97" s="62"/>
      <c r="G97" s="141">
        <f>O97+S97+W97+AA97+AE97</f>
        <v>113.43633289973147</v>
      </c>
      <c r="H97" s="204">
        <f>O97+S97+W97+AE97+AI97+AA97+AM97+AQ97</f>
        <v>244.01056208558029</v>
      </c>
      <c r="I97" s="204">
        <f>O97+S97+W97+AE97+AI97+AA97+AQ97+AM97+AU97+AY97</f>
        <v>326.07989016211747</v>
      </c>
      <c r="J97" s="84">
        <f>COUNTA(M97,Q97,U97,AC97,AG97,Y97,AK97,AO97,AS97,AW97)</f>
        <v>4</v>
      </c>
      <c r="K97" s="372">
        <f>I97</f>
        <v>326.07989016211747</v>
      </c>
      <c r="L97" s="133"/>
      <c r="M97" s="63"/>
      <c r="N97" s="83"/>
      <c r="O97" s="140"/>
      <c r="P97" s="120"/>
      <c r="Q97" s="63" t="s">
        <v>21</v>
      </c>
      <c r="R97" s="83">
        <v>3</v>
      </c>
      <c r="S97" s="140">
        <v>113.43633289973147</v>
      </c>
      <c r="T97" s="120"/>
      <c r="U97" s="63"/>
      <c r="V97" s="83"/>
      <c r="W97" s="140"/>
      <c r="X97" s="207"/>
      <c r="Y97" s="208"/>
      <c r="Z97" s="209"/>
      <c r="AA97" s="140"/>
      <c r="AB97" s="120"/>
      <c r="AC97" s="63"/>
      <c r="AD97" s="83"/>
      <c r="AE97" s="206"/>
      <c r="AF97" s="207"/>
      <c r="AG97" s="208"/>
      <c r="AH97" s="209"/>
      <c r="AI97" s="206"/>
      <c r="AJ97" s="207"/>
      <c r="AK97" s="208"/>
      <c r="AL97" s="83"/>
      <c r="AM97" s="206"/>
      <c r="AN97" s="207"/>
      <c r="AO97" s="208" t="s">
        <v>21</v>
      </c>
      <c r="AP97" s="83" t="s">
        <v>75</v>
      </c>
      <c r="AQ97" s="206">
        <v>130.57422918584882</v>
      </c>
      <c r="AR97" s="207"/>
      <c r="AS97" s="208" t="s">
        <v>21</v>
      </c>
      <c r="AT97" s="83">
        <v>8</v>
      </c>
      <c r="AU97" s="206">
        <v>43.27877127195044</v>
      </c>
      <c r="AV97" s="207"/>
      <c r="AW97" s="208" t="s">
        <v>21</v>
      </c>
      <c r="AX97" s="209" t="s">
        <v>80</v>
      </c>
      <c r="AY97" s="206">
        <v>38.790556804586728</v>
      </c>
      <c r="BA97" s="243"/>
      <c r="BB97" s="243"/>
      <c r="BC97" s="243"/>
      <c r="BD97" s="243"/>
      <c r="BE97" s="243"/>
      <c r="BF97" s="243"/>
      <c r="BG97" s="243"/>
      <c r="BH97" s="243"/>
      <c r="BI97" s="244"/>
      <c r="BJ97" s="215"/>
      <c r="BK97" s="215"/>
      <c r="BL97" s="215"/>
      <c r="BM97" s="215"/>
      <c r="BN97" s="215"/>
    </row>
    <row r="98" spans="1:66" s="67" customFormat="1" ht="12.75" customHeight="1" x14ac:dyDescent="0.2">
      <c r="A98" s="18">
        <v>9</v>
      </c>
      <c r="B98" s="375" t="s">
        <v>21</v>
      </c>
      <c r="C98" s="60" t="s">
        <v>615</v>
      </c>
      <c r="D98" s="19" t="s">
        <v>848</v>
      </c>
      <c r="E98" s="61" t="s">
        <v>890</v>
      </c>
      <c r="F98" s="62"/>
      <c r="G98" s="141">
        <f>O98+S98+W98+AA98+AE98</f>
        <v>61.704160301668395</v>
      </c>
      <c r="H98" s="204">
        <f>O98+S98+W98+AE98+AI98+AA98+AM98+AQ98</f>
        <v>250.61172282085059</v>
      </c>
      <c r="I98" s="204">
        <f>O98+S98+W98+AE98+AI98+AA98+AQ98+AM98+AU98+AY98</f>
        <v>307.02180722411418</v>
      </c>
      <c r="J98" s="84">
        <f>COUNTA(M98,Q98,U98,AC98,AG98,Y98,AK98,AO98,AS98,AW98)</f>
        <v>5</v>
      </c>
      <c r="K98" s="372">
        <f>I98</f>
        <v>307.02180722411418</v>
      </c>
      <c r="L98" s="133"/>
      <c r="M98" s="63"/>
      <c r="N98" s="83"/>
      <c r="O98" s="140"/>
      <c r="P98" s="120"/>
      <c r="Q98" s="63" t="s">
        <v>21</v>
      </c>
      <c r="R98" s="83">
        <v>7</v>
      </c>
      <c r="S98" s="140">
        <v>61.704160301668395</v>
      </c>
      <c r="T98" s="120"/>
      <c r="U98" s="63"/>
      <c r="V98" s="83"/>
      <c r="W98" s="140"/>
      <c r="X98" s="207"/>
      <c r="Y98" s="208"/>
      <c r="Z98" s="209"/>
      <c r="AA98" s="140"/>
      <c r="AB98" s="120"/>
      <c r="AC98" s="63"/>
      <c r="AD98" s="83"/>
      <c r="AE98" s="206"/>
      <c r="AF98" s="207"/>
      <c r="AG98" s="208"/>
      <c r="AH98" s="209"/>
      <c r="AI98" s="206"/>
      <c r="AJ98" s="207"/>
      <c r="AK98" s="208" t="s">
        <v>21</v>
      </c>
      <c r="AL98" s="83">
        <v>2</v>
      </c>
      <c r="AM98" s="206">
        <v>90.051499783199063</v>
      </c>
      <c r="AN98" s="207"/>
      <c r="AO98" s="208" t="s">
        <v>21</v>
      </c>
      <c r="AP98" s="83" t="s">
        <v>77</v>
      </c>
      <c r="AQ98" s="206">
        <v>98.85606273598313</v>
      </c>
      <c r="AR98" s="207"/>
      <c r="AS98" s="208" t="s">
        <v>21</v>
      </c>
      <c r="AT98" s="83">
        <v>9</v>
      </c>
      <c r="AU98" s="206">
        <v>31.630236058672281</v>
      </c>
      <c r="AV98" s="207"/>
      <c r="AW98" s="208" t="s">
        <v>21</v>
      </c>
      <c r="AX98" s="209" t="s">
        <v>87</v>
      </c>
      <c r="AY98" s="206">
        <v>24.779848344591286</v>
      </c>
      <c r="BA98" s="243"/>
      <c r="BB98" s="243"/>
      <c r="BC98" s="243"/>
      <c r="BD98" s="243"/>
      <c r="BE98" s="243"/>
      <c r="BF98" s="243"/>
      <c r="BG98" s="243"/>
      <c r="BH98" s="243"/>
      <c r="BI98" s="244"/>
      <c r="BJ98" s="215"/>
      <c r="BK98" s="215"/>
      <c r="BL98" s="215"/>
      <c r="BM98" s="215"/>
      <c r="BN98" s="215"/>
    </row>
    <row r="99" spans="1:66" s="67" customFormat="1" ht="12.75" customHeight="1" x14ac:dyDescent="0.2">
      <c r="A99" s="18">
        <v>10</v>
      </c>
      <c r="B99" s="375" t="s">
        <v>21</v>
      </c>
      <c r="C99" s="60" t="s">
        <v>453</v>
      </c>
      <c r="D99" s="19" t="s">
        <v>130</v>
      </c>
      <c r="E99" s="61" t="s">
        <v>454</v>
      </c>
      <c r="F99" s="62"/>
      <c r="G99" s="141">
        <f>O99+S99+W99+AA99+AE99</f>
        <v>223.753063169585</v>
      </c>
      <c r="H99" s="204">
        <f>O99+S99+W99+AE99+AI99+AA99+AM99+AQ99</f>
        <v>223.753063169585</v>
      </c>
      <c r="I99" s="204">
        <f>O99+S99+W99+AE99+AI99+AA99+AQ99+AM99+AU99+AY99</f>
        <v>223.753063169585</v>
      </c>
      <c r="J99" s="84">
        <f>COUNTA(M99,Q99,U99,AC99,AG99,Y99,AK99,AO99,AS99,AW99)</f>
        <v>2</v>
      </c>
      <c r="K99" s="373">
        <f>I99</f>
        <v>223.753063169585</v>
      </c>
      <c r="L99" s="133"/>
      <c r="M99" s="63" t="s">
        <v>455</v>
      </c>
      <c r="N99" s="83" t="s">
        <v>74</v>
      </c>
      <c r="O99" s="140">
        <v>123.85606273598313</v>
      </c>
      <c r="P99" s="120"/>
      <c r="Q99" s="63"/>
      <c r="R99" s="83"/>
      <c r="S99" s="140"/>
      <c r="T99" s="120"/>
      <c r="U99" s="63" t="s">
        <v>358</v>
      </c>
      <c r="V99" s="83" t="s">
        <v>75</v>
      </c>
      <c r="W99" s="140">
        <v>99.897000433601875</v>
      </c>
      <c r="X99" s="207"/>
      <c r="Y99" s="208"/>
      <c r="Z99" s="209"/>
      <c r="AA99" s="140"/>
      <c r="AB99" s="120"/>
      <c r="AC99" s="63"/>
      <c r="AD99" s="83"/>
      <c r="AE99" s="206"/>
      <c r="AF99" s="207"/>
      <c r="AG99" s="208"/>
      <c r="AH99" s="209"/>
      <c r="AI99" s="206"/>
      <c r="AJ99" s="207"/>
      <c r="AK99" s="208"/>
      <c r="AL99" s="83"/>
      <c r="AM99" s="206"/>
      <c r="AN99" s="207"/>
      <c r="AO99" s="208"/>
      <c r="AP99" s="83"/>
      <c r="AQ99" s="206"/>
      <c r="AR99" s="207"/>
      <c r="AS99" s="208"/>
      <c r="AT99" s="83"/>
      <c r="AU99" s="206"/>
      <c r="AV99" s="207"/>
      <c r="AW99" s="208"/>
      <c r="AX99" s="209"/>
      <c r="AY99" s="206"/>
      <c r="BA99" s="243"/>
      <c r="BB99" s="243"/>
      <c r="BC99" s="243"/>
      <c r="BD99" s="243"/>
      <c r="BE99" s="243"/>
      <c r="BF99" s="243"/>
      <c r="BG99" s="243"/>
      <c r="BH99" s="243"/>
      <c r="BI99" s="244"/>
      <c r="BJ99" s="215"/>
      <c r="BK99" s="215"/>
      <c r="BL99" s="215"/>
      <c r="BM99" s="215"/>
      <c r="BN99" s="215"/>
    </row>
    <row r="100" spans="1:66" s="67" customFormat="1" ht="12.75" customHeight="1" x14ac:dyDescent="0.2">
      <c r="A100" s="18">
        <v>11</v>
      </c>
      <c r="B100" s="375" t="s">
        <v>21</v>
      </c>
      <c r="C100" s="60" t="s">
        <v>611</v>
      </c>
      <c r="D100" s="19" t="s">
        <v>844</v>
      </c>
      <c r="E100" s="61" t="s">
        <v>870</v>
      </c>
      <c r="F100" s="62"/>
      <c r="G100" s="141">
        <f>O100+S100+W100+AA100+AE100</f>
        <v>73.384833116532391</v>
      </c>
      <c r="H100" s="204">
        <f>O100+S100+W100+AE100+AI100+AA100+AM100+AQ100</f>
        <v>146.76966623306478</v>
      </c>
      <c r="I100" s="204">
        <f>O100+S100+W100+AE100+AI100+AA100+AQ100+AM100+AU100+AY100</f>
        <v>220.27012607002271</v>
      </c>
      <c r="J100" s="84">
        <f>COUNTA(M100,Q100,U100,AC100,AG100,Y100,AK100,AO100,AS100,AW100)</f>
        <v>4</v>
      </c>
      <c r="K100" s="372">
        <f>I100</f>
        <v>220.27012607002271</v>
      </c>
      <c r="L100" s="133"/>
      <c r="M100" s="63"/>
      <c r="N100" s="83"/>
      <c r="O100" s="140"/>
      <c r="P100" s="120"/>
      <c r="Q100" s="63" t="s">
        <v>21</v>
      </c>
      <c r="R100" s="83">
        <v>6</v>
      </c>
      <c r="S100" s="140">
        <v>73.384833116532391</v>
      </c>
      <c r="T100" s="120"/>
      <c r="U100" s="63"/>
      <c r="V100" s="83"/>
      <c r="W100" s="140"/>
      <c r="X100" s="207"/>
      <c r="Y100" s="208"/>
      <c r="Z100" s="209"/>
      <c r="AA100" s="140"/>
      <c r="AB100" s="120"/>
      <c r="AC100" s="63"/>
      <c r="AD100" s="83"/>
      <c r="AE100" s="206"/>
      <c r="AF100" s="207"/>
      <c r="AG100" s="208"/>
      <c r="AH100" s="209"/>
      <c r="AI100" s="206"/>
      <c r="AJ100" s="207"/>
      <c r="AK100" s="208"/>
      <c r="AL100" s="83"/>
      <c r="AM100" s="206"/>
      <c r="AN100" s="207"/>
      <c r="AO100" s="208" t="s">
        <v>21</v>
      </c>
      <c r="AP100" s="83" t="s">
        <v>79</v>
      </c>
      <c r="AQ100" s="206">
        <v>73.384833116532391</v>
      </c>
      <c r="AR100" s="207"/>
      <c r="AS100" s="208" t="s">
        <v>21</v>
      </c>
      <c r="AT100" s="83">
        <v>10</v>
      </c>
      <c r="AU100" s="206">
        <v>20.251452439729437</v>
      </c>
      <c r="AV100" s="207"/>
      <c r="AW100" s="208" t="s">
        <v>21</v>
      </c>
      <c r="AX100" s="209" t="s">
        <v>79</v>
      </c>
      <c r="AY100" s="206">
        <v>53.249007397228503</v>
      </c>
      <c r="BA100" s="243"/>
      <c r="BB100" s="243"/>
      <c r="BC100" s="243"/>
      <c r="BD100" s="243"/>
      <c r="BE100" s="243"/>
      <c r="BF100" s="243"/>
      <c r="BG100" s="243"/>
      <c r="BH100" s="243"/>
      <c r="BI100" s="244"/>
      <c r="BJ100" s="215"/>
      <c r="BK100" s="215"/>
      <c r="BL100" s="215"/>
      <c r="BM100" s="215"/>
      <c r="BN100" s="215"/>
    </row>
    <row r="101" spans="1:66" s="67" customFormat="1" ht="12.75" customHeight="1" x14ac:dyDescent="0.2">
      <c r="A101" s="18">
        <v>12</v>
      </c>
      <c r="B101" s="375" t="s">
        <v>21</v>
      </c>
      <c r="C101" s="60" t="s">
        <v>1149</v>
      </c>
      <c r="D101" s="19" t="s">
        <v>951</v>
      </c>
      <c r="E101" s="61" t="s">
        <v>1150</v>
      </c>
      <c r="F101" s="62"/>
      <c r="G101" s="141">
        <f>O101+S101+W101+AA101+AE101</f>
        <v>0</v>
      </c>
      <c r="H101" s="204">
        <f>O101+S101+W101+AE101+AI101+AA101+AM101+AQ101</f>
        <v>43.556094711136652</v>
      </c>
      <c r="I101" s="204">
        <f>O101+S101+W101+AE101+AI101+AA101+AQ101+AM101+AU101+AY101</f>
        <v>178.5045949279376</v>
      </c>
      <c r="J101" s="84">
        <f>COUNTA(M101,Q101,U101,AC101,AG101,Y101,AK101,AO101,AS101,AW101)</f>
        <v>3</v>
      </c>
      <c r="K101" s="372">
        <f>I101</f>
        <v>178.5045949279376</v>
      </c>
      <c r="L101" s="133"/>
      <c r="M101" s="63"/>
      <c r="N101" s="83"/>
      <c r="O101" s="140"/>
      <c r="P101" s="120"/>
      <c r="Q101" s="63"/>
      <c r="R101" s="83"/>
      <c r="S101" s="140"/>
      <c r="T101" s="120"/>
      <c r="U101" s="63"/>
      <c r="V101" s="83"/>
      <c r="W101" s="140"/>
      <c r="X101" s="207"/>
      <c r="Y101" s="208"/>
      <c r="Z101" s="209"/>
      <c r="AA101" s="140"/>
      <c r="AB101" s="120"/>
      <c r="AC101" s="63"/>
      <c r="AD101" s="83"/>
      <c r="AE101" s="206"/>
      <c r="AF101" s="207"/>
      <c r="AG101" s="208"/>
      <c r="AH101" s="209"/>
      <c r="AI101" s="206"/>
      <c r="AJ101" s="207"/>
      <c r="AK101" s="208" t="s">
        <v>21</v>
      </c>
      <c r="AL101" s="83">
        <v>4</v>
      </c>
      <c r="AM101" s="206">
        <v>25</v>
      </c>
      <c r="AN101" s="207"/>
      <c r="AO101" s="208" t="s">
        <v>21</v>
      </c>
      <c r="AP101" s="83">
        <v>11</v>
      </c>
      <c r="AQ101" s="206">
        <v>18.556094711136652</v>
      </c>
      <c r="AR101" s="207"/>
      <c r="AS101" s="208" t="s">
        <v>1151</v>
      </c>
      <c r="AT101" s="83">
        <v>1</v>
      </c>
      <c r="AU101" s="206">
        <v>134.94850021680094</v>
      </c>
      <c r="AV101" s="207"/>
      <c r="AW101" s="208"/>
      <c r="AX101" s="209"/>
      <c r="AY101" s="206"/>
      <c r="BA101" s="243"/>
      <c r="BB101" s="243"/>
      <c r="BC101" s="243"/>
      <c r="BD101" s="243"/>
      <c r="BE101" s="243"/>
      <c r="BF101" s="243"/>
      <c r="BG101" s="243"/>
      <c r="BH101" s="243"/>
      <c r="BI101" s="244"/>
      <c r="BJ101" s="215"/>
      <c r="BK101" s="215"/>
      <c r="BL101" s="215"/>
      <c r="BM101" s="215"/>
      <c r="BN101" s="215"/>
    </row>
    <row r="102" spans="1:66" s="67" customFormat="1" ht="12.75" customHeight="1" x14ac:dyDescent="0.2">
      <c r="A102" s="18">
        <v>13</v>
      </c>
      <c r="B102" s="375" t="s">
        <v>21</v>
      </c>
      <c r="C102" s="60" t="s">
        <v>164</v>
      </c>
      <c r="D102" s="19" t="s">
        <v>164</v>
      </c>
      <c r="E102" s="61" t="s">
        <v>196</v>
      </c>
      <c r="F102" s="62"/>
      <c r="G102" s="141">
        <f>O102+S102+W102+AA102+AE102</f>
        <v>90.051499783199063</v>
      </c>
      <c r="H102" s="204">
        <f>O102+S102+W102+AE102+AI102+AA102+AM102+AQ102</f>
        <v>148.85606273598313</v>
      </c>
      <c r="I102" s="204">
        <f>O102+S102+W102+AE102+AI102+AA102+AQ102+AM102+AU102+AY102</f>
        <v>148.85606273598313</v>
      </c>
      <c r="J102" s="84">
        <f>COUNTA(M102,Q102,U102,AC102,AG102,Y102,AK102,AO102,AS102,AW102)</f>
        <v>2</v>
      </c>
      <c r="K102" s="373">
        <f>I102</f>
        <v>148.85606273598313</v>
      </c>
      <c r="L102" s="133"/>
      <c r="M102" s="63"/>
      <c r="N102" s="83"/>
      <c r="O102" s="140"/>
      <c r="P102" s="120"/>
      <c r="Q102" s="63"/>
      <c r="R102" s="83"/>
      <c r="S102" s="140"/>
      <c r="T102" s="120"/>
      <c r="U102" s="63"/>
      <c r="V102" s="83"/>
      <c r="W102" s="140"/>
      <c r="X102" s="207"/>
      <c r="Y102" s="208"/>
      <c r="Z102" s="209"/>
      <c r="AA102" s="140"/>
      <c r="AB102" s="120"/>
      <c r="AC102" s="63" t="s">
        <v>21</v>
      </c>
      <c r="AD102" s="83">
        <v>2</v>
      </c>
      <c r="AE102" s="206">
        <v>90.051499783199063</v>
      </c>
      <c r="AF102" s="207"/>
      <c r="AG102" s="208" t="s">
        <v>21</v>
      </c>
      <c r="AH102" s="209">
        <v>4</v>
      </c>
      <c r="AI102" s="206">
        <v>58.80456295278406</v>
      </c>
      <c r="AJ102" s="207"/>
      <c r="AK102" s="208"/>
      <c r="AL102" s="83"/>
      <c r="AM102" s="206"/>
      <c r="AN102" s="207"/>
      <c r="AO102" s="208"/>
      <c r="AP102" s="83"/>
      <c r="AQ102" s="206"/>
      <c r="AR102" s="207"/>
      <c r="AS102" s="208"/>
      <c r="AT102" s="83"/>
      <c r="AU102" s="206"/>
      <c r="AV102" s="207"/>
      <c r="AW102" s="208"/>
      <c r="AX102" s="209"/>
      <c r="AY102" s="206"/>
      <c r="BA102" s="243"/>
      <c r="BB102" s="243"/>
      <c r="BC102" s="243"/>
      <c r="BD102" s="243"/>
      <c r="BE102" s="243"/>
      <c r="BF102" s="243"/>
      <c r="BG102" s="243"/>
      <c r="BH102" s="243"/>
      <c r="BI102" s="244"/>
      <c r="BJ102" s="215"/>
      <c r="BK102" s="215"/>
      <c r="BL102" s="215"/>
      <c r="BM102" s="215"/>
      <c r="BN102" s="215"/>
    </row>
    <row r="103" spans="1:66" s="67" customFormat="1" ht="12.75" customHeight="1" x14ac:dyDescent="0.2">
      <c r="A103" s="18">
        <v>14</v>
      </c>
      <c r="B103" s="375" t="s">
        <v>21</v>
      </c>
      <c r="C103" s="60">
        <v>6</v>
      </c>
      <c r="D103" s="19" t="s">
        <v>167</v>
      </c>
      <c r="E103" s="61" t="s">
        <v>168</v>
      </c>
      <c r="F103" s="62"/>
      <c r="G103" s="141">
        <f>O103+S103+W103+AA103+AE103</f>
        <v>123.85606273598313</v>
      </c>
      <c r="H103" s="204">
        <f>O103+S103+W103+AE103+AI103+AA103+AM103+AQ103</f>
        <v>140.52272940264979</v>
      </c>
      <c r="I103" s="204">
        <f>O103+S103+W103+AE103+AI103+AA103+AQ103+AM103+AU103+AY103</f>
        <v>140.52272940264979</v>
      </c>
      <c r="J103" s="84">
        <f>COUNTA(M103,Q103,U103,AC103,AG103,Y103,AK103,AO103,AS103,AW103)</f>
        <v>2</v>
      </c>
      <c r="K103" s="373">
        <f>I103</f>
        <v>140.52272940264979</v>
      </c>
      <c r="L103" s="133"/>
      <c r="M103" s="63"/>
      <c r="N103" s="83"/>
      <c r="O103" s="140"/>
      <c r="P103" s="120"/>
      <c r="Q103" s="63"/>
      <c r="R103" s="83"/>
      <c r="S103" s="140"/>
      <c r="T103" s="120"/>
      <c r="U103" s="63"/>
      <c r="V103" s="83"/>
      <c r="W103" s="140"/>
      <c r="X103" s="207"/>
      <c r="Y103" s="208" t="s">
        <v>21</v>
      </c>
      <c r="Z103" s="209">
        <v>1</v>
      </c>
      <c r="AA103" s="140">
        <v>123.85606273598313</v>
      </c>
      <c r="AB103" s="120"/>
      <c r="AC103" s="63"/>
      <c r="AD103" s="83"/>
      <c r="AE103" s="206"/>
      <c r="AF103" s="207"/>
      <c r="AG103" s="208" t="s">
        <v>21</v>
      </c>
      <c r="AH103" s="209">
        <v>6</v>
      </c>
      <c r="AI103" s="206">
        <v>16.666666666666664</v>
      </c>
      <c r="AJ103" s="207"/>
      <c r="AK103" s="208"/>
      <c r="AL103" s="83"/>
      <c r="AM103" s="206"/>
      <c r="AN103" s="207"/>
      <c r="AO103" s="208"/>
      <c r="AP103" s="83"/>
      <c r="AQ103" s="206"/>
      <c r="AR103" s="207"/>
      <c r="AS103" s="208"/>
      <c r="AT103" s="83"/>
      <c r="AU103" s="206"/>
      <c r="AV103" s="207"/>
      <c r="AW103" s="208"/>
      <c r="AX103" s="209"/>
      <c r="AY103" s="206"/>
      <c r="BA103" s="243"/>
      <c r="BB103" s="243"/>
      <c r="BC103" s="243"/>
      <c r="BD103" s="243"/>
      <c r="BE103" s="243"/>
      <c r="BF103" s="243"/>
      <c r="BG103" s="243"/>
      <c r="BH103" s="243"/>
      <c r="BI103" s="244"/>
      <c r="BJ103" s="215"/>
      <c r="BK103" s="215"/>
      <c r="BL103" s="215"/>
      <c r="BM103" s="215"/>
      <c r="BN103" s="215"/>
    </row>
    <row r="104" spans="1:66" s="67" customFormat="1" ht="12.75" customHeight="1" x14ac:dyDescent="0.2">
      <c r="A104" s="18">
        <v>15</v>
      </c>
      <c r="B104" s="375" t="s">
        <v>21</v>
      </c>
      <c r="C104" s="60">
        <v>3</v>
      </c>
      <c r="D104" s="19" t="s">
        <v>813</v>
      </c>
      <c r="E104" s="61" t="s">
        <v>814</v>
      </c>
      <c r="F104" s="62"/>
      <c r="G104" s="141">
        <f>O104+S104+W104+AA104+AE104</f>
        <v>100.47122961945072</v>
      </c>
      <c r="H104" s="204">
        <f>O104+S104+W104+AE104+AI104+AA104+AM104+AQ104</f>
        <v>137.76362525516529</v>
      </c>
      <c r="I104" s="204">
        <f>O104+S104+W104+AE104+AI104+AA104+AQ104+AM104+AU104+AY104</f>
        <v>137.76362525516529</v>
      </c>
      <c r="J104" s="84">
        <f>COUNTA(M104,Q104,U104,AC104,AG104,Y104,AK104,AO104,AS104,AW104)</f>
        <v>3</v>
      </c>
      <c r="K104" s="373">
        <f>I104</f>
        <v>137.76362525516529</v>
      </c>
      <c r="L104" s="133"/>
      <c r="M104" s="63"/>
      <c r="N104" s="83"/>
      <c r="O104" s="140"/>
      <c r="P104" s="120"/>
      <c r="Q104" s="63"/>
      <c r="R104" s="83"/>
      <c r="S104" s="140"/>
      <c r="T104" s="120"/>
      <c r="U104" s="63"/>
      <c r="V104" s="83"/>
      <c r="W104" s="140"/>
      <c r="X104" s="207"/>
      <c r="Y104" s="208" t="s">
        <v>21</v>
      </c>
      <c r="Z104" s="209">
        <v>2</v>
      </c>
      <c r="AA104" s="140">
        <v>75.471229619450725</v>
      </c>
      <c r="AB104" s="120"/>
      <c r="AC104" s="63" t="s">
        <v>21</v>
      </c>
      <c r="AD104" s="83">
        <v>4</v>
      </c>
      <c r="AE104" s="206">
        <v>25</v>
      </c>
      <c r="AF104" s="207"/>
      <c r="AG104" s="208" t="s">
        <v>21</v>
      </c>
      <c r="AH104" s="209">
        <v>5</v>
      </c>
      <c r="AI104" s="206">
        <v>37.29239563571457</v>
      </c>
      <c r="AJ104" s="207"/>
      <c r="AK104" s="208"/>
      <c r="AL104" s="83"/>
      <c r="AM104" s="206"/>
      <c r="AN104" s="207"/>
      <c r="AO104" s="208"/>
      <c r="AP104" s="83"/>
      <c r="AQ104" s="206"/>
      <c r="AR104" s="207"/>
      <c r="AS104" s="208"/>
      <c r="AT104" s="83"/>
      <c r="AU104" s="206"/>
      <c r="AV104" s="207"/>
      <c r="AW104" s="208"/>
      <c r="AX104" s="209"/>
      <c r="AY104" s="206"/>
      <c r="BA104" s="243"/>
      <c r="BB104" s="243"/>
      <c r="BC104" s="243"/>
      <c r="BD104" s="243"/>
      <c r="BE104" s="243"/>
      <c r="BF104" s="243"/>
      <c r="BG104" s="243"/>
      <c r="BH104" s="243"/>
      <c r="BI104" s="244"/>
      <c r="BJ104" s="215"/>
      <c r="BK104" s="215"/>
      <c r="BL104" s="215"/>
      <c r="BM104" s="215"/>
      <c r="BN104" s="215"/>
    </row>
    <row r="105" spans="1:66" s="67" customFormat="1" ht="12.75" customHeight="1" x14ac:dyDescent="0.2">
      <c r="A105" s="18">
        <v>16</v>
      </c>
      <c r="B105" s="375" t="s">
        <v>21</v>
      </c>
      <c r="C105" s="60">
        <v>9</v>
      </c>
      <c r="D105" s="19" t="s">
        <v>282</v>
      </c>
      <c r="E105" s="61" t="s">
        <v>1061</v>
      </c>
      <c r="F105" s="62"/>
      <c r="G105" s="141">
        <f>O105+S105+W105+AA105+AE105</f>
        <v>0</v>
      </c>
      <c r="H105" s="204">
        <f>O105+S105+W105+AE105+AI105+AA105+AM105+AQ105</f>
        <v>62.29239563571457</v>
      </c>
      <c r="I105" s="204">
        <f>O105+S105+W105+AE105+AI105+AA105+AQ105+AM105+AU105+AY105</f>
        <v>124.95594027676933</v>
      </c>
      <c r="J105" s="84">
        <f>COUNTA(M105,Q105,U105,AC105,AG105,Y105,AK105,AO105,AS105,AW105)</f>
        <v>4</v>
      </c>
      <c r="K105" s="372">
        <f>I105</f>
        <v>124.95594027676933</v>
      </c>
      <c r="L105" s="133"/>
      <c r="M105" s="63"/>
      <c r="N105" s="83"/>
      <c r="O105" s="140"/>
      <c r="P105" s="120"/>
      <c r="Q105" s="63"/>
      <c r="R105" s="83"/>
      <c r="S105" s="140"/>
      <c r="T105" s="120"/>
      <c r="U105" s="63"/>
      <c r="V105" s="83"/>
      <c r="W105" s="140"/>
      <c r="X105" s="207"/>
      <c r="Y105" s="208"/>
      <c r="Z105" s="209"/>
      <c r="AA105" s="140"/>
      <c r="AB105" s="120"/>
      <c r="AC105" s="63"/>
      <c r="AD105" s="83"/>
      <c r="AE105" s="206"/>
      <c r="AF105" s="207"/>
      <c r="AG105" s="208"/>
      <c r="AH105" s="209"/>
      <c r="AI105" s="206"/>
      <c r="AJ105" s="207"/>
      <c r="AK105" s="208" t="s">
        <v>955</v>
      </c>
      <c r="AL105" s="83">
        <v>3</v>
      </c>
      <c r="AM105" s="206">
        <v>33.333333333333329</v>
      </c>
      <c r="AN105" s="207"/>
      <c r="AO105" s="208" t="s">
        <v>21</v>
      </c>
      <c r="AP105" s="83" t="s">
        <v>73</v>
      </c>
      <c r="AQ105" s="206">
        <v>28.959062302381241</v>
      </c>
      <c r="AR105" s="207"/>
      <c r="AS105" s="208" t="s">
        <v>138</v>
      </c>
      <c r="AT105" s="83">
        <v>5</v>
      </c>
      <c r="AU105" s="206">
        <v>50.163544641054756</v>
      </c>
      <c r="AV105" s="207"/>
      <c r="AW105" s="208" t="s">
        <v>1290</v>
      </c>
      <c r="AX105" s="209" t="s">
        <v>87</v>
      </c>
      <c r="AY105" s="206">
        <v>12.5</v>
      </c>
      <c r="BA105" s="243"/>
      <c r="BB105" s="243"/>
      <c r="BC105" s="243"/>
      <c r="BD105" s="243"/>
      <c r="BE105" s="243"/>
      <c r="BF105" s="243"/>
      <c r="BG105" s="243"/>
      <c r="BH105" s="243"/>
      <c r="BI105" s="244"/>
      <c r="BJ105" s="215"/>
      <c r="BK105" s="215"/>
      <c r="BL105" s="215"/>
      <c r="BM105" s="215"/>
      <c r="BN105" s="215"/>
    </row>
    <row r="106" spans="1:66" s="67" customFormat="1" ht="12.75" customHeight="1" x14ac:dyDescent="0.2">
      <c r="A106" s="18">
        <v>17</v>
      </c>
      <c r="B106" s="375" t="s">
        <v>21</v>
      </c>
      <c r="C106" s="60" t="s">
        <v>624</v>
      </c>
      <c r="D106" s="19" t="s">
        <v>854</v>
      </c>
      <c r="E106" s="61" t="s">
        <v>871</v>
      </c>
      <c r="F106" s="62"/>
      <c r="G106" s="141">
        <f>O106+S106+W106+AA106+AE106</f>
        <v>39.580270163748324</v>
      </c>
      <c r="H106" s="204">
        <f>O106+S106+W106+AE106+AI106+AA106+AM106+AQ106</f>
        <v>39.580270163748324</v>
      </c>
      <c r="I106" s="204">
        <f>O106+S106+W106+AE106+AI106+AA106+AQ106+AM106+AU106+AY106</f>
        <v>110.67270764456615</v>
      </c>
      <c r="J106" s="84">
        <f>COUNTA(M106,Q106,U106,AC106,AG106,Y106,AK106,AO106,AS106,AW106)</f>
        <v>2</v>
      </c>
      <c r="K106" s="373">
        <f>I106</f>
        <v>110.67270764456615</v>
      </c>
      <c r="L106" s="133"/>
      <c r="M106" s="63"/>
      <c r="N106" s="83"/>
      <c r="O106" s="140"/>
      <c r="P106" s="120"/>
      <c r="Q106" s="63" t="s">
        <v>21</v>
      </c>
      <c r="R106" s="83">
        <v>9</v>
      </c>
      <c r="S106" s="140">
        <v>39.580270163748324</v>
      </c>
      <c r="T106" s="120"/>
      <c r="U106" s="63"/>
      <c r="V106" s="83"/>
      <c r="W106" s="140"/>
      <c r="X106" s="207"/>
      <c r="Y106" s="208"/>
      <c r="Z106" s="209"/>
      <c r="AA106" s="140"/>
      <c r="AB106" s="120"/>
      <c r="AC106" s="63"/>
      <c r="AD106" s="83"/>
      <c r="AE106" s="206"/>
      <c r="AF106" s="207"/>
      <c r="AG106" s="208"/>
      <c r="AH106" s="209"/>
      <c r="AI106" s="206"/>
      <c r="AJ106" s="207"/>
      <c r="AK106" s="208"/>
      <c r="AL106" s="83"/>
      <c r="AM106" s="206"/>
      <c r="AN106" s="207"/>
      <c r="AO106" s="208"/>
      <c r="AP106" s="83"/>
      <c r="AQ106" s="206"/>
      <c r="AR106" s="207"/>
      <c r="AS106" s="208" t="s">
        <v>1151</v>
      </c>
      <c r="AT106" s="83">
        <v>3</v>
      </c>
      <c r="AU106" s="206">
        <v>71.092437480817821</v>
      </c>
      <c r="AV106" s="207"/>
      <c r="AW106" s="208"/>
      <c r="AX106" s="209"/>
      <c r="AY106" s="206"/>
      <c r="BA106" s="243"/>
      <c r="BB106" s="243"/>
      <c r="BC106" s="243"/>
      <c r="BD106" s="243"/>
      <c r="BE106" s="243"/>
      <c r="BF106" s="243"/>
      <c r="BG106" s="243"/>
      <c r="BH106" s="243"/>
      <c r="BI106" s="244"/>
      <c r="BJ106" s="215"/>
      <c r="BK106" s="215"/>
      <c r="BL106" s="215"/>
      <c r="BM106" s="215"/>
      <c r="BN106" s="215"/>
    </row>
    <row r="107" spans="1:66" s="67" customFormat="1" ht="12.75" customHeight="1" x14ac:dyDescent="0.2">
      <c r="A107" s="18">
        <v>18</v>
      </c>
      <c r="B107" s="375" t="s">
        <v>21</v>
      </c>
      <c r="C107" s="60" t="s">
        <v>1293</v>
      </c>
      <c r="D107" s="19" t="s">
        <v>263</v>
      </c>
      <c r="E107" s="61" t="s">
        <v>1294</v>
      </c>
      <c r="F107" s="62"/>
      <c r="G107" s="141">
        <f>O107+S107+W107+AA107+AE107</f>
        <v>0</v>
      </c>
      <c r="H107" s="204">
        <f>O107+S107+W107+AE107+AI107+AA107+AM107+AQ107</f>
        <v>0</v>
      </c>
      <c r="I107" s="204">
        <f>O107+S107+W107+AE107+AI107+AA107+AQ107+AM107+AU107+AY107</f>
        <v>96.298436613614058</v>
      </c>
      <c r="J107" s="84">
        <f>COUNTA(M107,Q107,U107,AC107,AG107,Y107,AK107,AO107,AS107,AW107)</f>
        <v>1</v>
      </c>
      <c r="K107" s="373">
        <f>I107</f>
        <v>96.298436613614058</v>
      </c>
      <c r="L107" s="133"/>
      <c r="M107" s="63"/>
      <c r="N107" s="83"/>
      <c r="O107" s="140"/>
      <c r="P107" s="120"/>
      <c r="Q107" s="63"/>
      <c r="R107" s="83"/>
      <c r="S107" s="140"/>
      <c r="T107" s="120"/>
      <c r="U107" s="63"/>
      <c r="V107" s="83"/>
      <c r="W107" s="140"/>
      <c r="X107" s="207"/>
      <c r="Y107" s="208"/>
      <c r="Z107" s="209"/>
      <c r="AA107" s="140"/>
      <c r="AB107" s="120"/>
      <c r="AC107" s="63"/>
      <c r="AD107" s="83"/>
      <c r="AE107" s="206"/>
      <c r="AF107" s="207"/>
      <c r="AG107" s="208"/>
      <c r="AH107" s="209"/>
      <c r="AI107" s="206"/>
      <c r="AJ107" s="207"/>
      <c r="AK107" s="208"/>
      <c r="AL107" s="83"/>
      <c r="AM107" s="206"/>
      <c r="AN107" s="207"/>
      <c r="AO107" s="208"/>
      <c r="AP107" s="83"/>
      <c r="AQ107" s="206"/>
      <c r="AR107" s="207"/>
      <c r="AS107" s="208"/>
      <c r="AT107" s="83"/>
      <c r="AU107" s="206"/>
      <c r="AV107" s="207"/>
      <c r="AW107" s="208" t="s">
        <v>1290</v>
      </c>
      <c r="AX107" s="209" t="s">
        <v>76</v>
      </c>
      <c r="AY107" s="206">
        <v>96.298436613614058</v>
      </c>
      <c r="BA107" s="243"/>
      <c r="BB107" s="243"/>
      <c r="BC107" s="243"/>
      <c r="BD107" s="243"/>
      <c r="BE107" s="243"/>
      <c r="BF107" s="243"/>
      <c r="BG107" s="243"/>
      <c r="BH107" s="243"/>
      <c r="BI107" s="244"/>
      <c r="BJ107" s="215"/>
      <c r="BK107" s="215"/>
      <c r="BL107" s="215"/>
      <c r="BM107" s="215"/>
      <c r="BN107" s="215"/>
    </row>
    <row r="108" spans="1:66" s="67" customFormat="1" ht="12.75" customHeight="1" x14ac:dyDescent="0.2">
      <c r="A108" s="18">
        <v>19</v>
      </c>
      <c r="B108" s="375" t="s">
        <v>21</v>
      </c>
      <c r="C108" s="60" t="s">
        <v>1326</v>
      </c>
      <c r="D108" s="19" t="s">
        <v>1148</v>
      </c>
      <c r="E108" s="61" t="s">
        <v>422</v>
      </c>
      <c r="F108" s="62"/>
      <c r="G108" s="141">
        <f>O108+S108+W108+AA108+AE108</f>
        <v>0</v>
      </c>
      <c r="H108" s="204">
        <f>O108+S108+W108+AE108+AI108+AA108+AM108+AQ108</f>
        <v>0</v>
      </c>
      <c r="I108" s="204">
        <f>O108+S108+W108+AE108+AI108+AA108+AQ108+AM108+AU108+AY108</f>
        <v>93.366701663143871</v>
      </c>
      <c r="J108" s="84">
        <f>COUNTA(M108,Q108,U108,AC108,AG108,Y108,AK108,AO108,AS108,AW108)</f>
        <v>2</v>
      </c>
      <c r="K108" s="373">
        <f>I108</f>
        <v>93.366701663143871</v>
      </c>
      <c r="L108" s="133"/>
      <c r="M108" s="63"/>
      <c r="N108" s="83"/>
      <c r="O108" s="140"/>
      <c r="P108" s="120"/>
      <c r="Q108" s="63"/>
      <c r="R108" s="83"/>
      <c r="S108" s="140"/>
      <c r="T108" s="120"/>
      <c r="U108" s="63"/>
      <c r="V108" s="83"/>
      <c r="W108" s="140"/>
      <c r="X108" s="207"/>
      <c r="Y108" s="208"/>
      <c r="Z108" s="209"/>
      <c r="AA108" s="140"/>
      <c r="AB108" s="120"/>
      <c r="AC108" s="63"/>
      <c r="AD108" s="83"/>
      <c r="AE108" s="206"/>
      <c r="AF108" s="207"/>
      <c r="AG108" s="208"/>
      <c r="AH108" s="209"/>
      <c r="AI108" s="206"/>
      <c r="AJ108" s="207"/>
      <c r="AK108" s="208"/>
      <c r="AL108" s="83"/>
      <c r="AM108" s="206"/>
      <c r="AN108" s="207"/>
      <c r="AO108" s="208"/>
      <c r="AP108" s="83"/>
      <c r="AQ108" s="206"/>
      <c r="AR108" s="207"/>
      <c r="AS108" s="208" t="s">
        <v>21</v>
      </c>
      <c r="AT108" s="83">
        <v>11</v>
      </c>
      <c r="AU108" s="206">
        <v>9.0909090909090917</v>
      </c>
      <c r="AV108" s="207"/>
      <c r="AW108" s="208" t="s">
        <v>21</v>
      </c>
      <c r="AX108" s="209" t="s">
        <v>77</v>
      </c>
      <c r="AY108" s="206">
        <v>84.275792572234778</v>
      </c>
      <c r="BA108" s="243"/>
      <c r="BB108" s="243"/>
      <c r="BC108" s="243"/>
      <c r="BD108" s="243"/>
      <c r="BE108" s="243"/>
      <c r="BF108" s="243"/>
      <c r="BG108" s="243"/>
      <c r="BH108" s="243"/>
      <c r="BI108" s="244"/>
      <c r="BJ108" s="215"/>
      <c r="BK108" s="215"/>
      <c r="BL108" s="215"/>
      <c r="BM108" s="215"/>
      <c r="BN108" s="215"/>
    </row>
    <row r="109" spans="1:66" s="67" customFormat="1" ht="12.75" customHeight="1" x14ac:dyDescent="0.2">
      <c r="A109" s="18">
        <v>20</v>
      </c>
      <c r="B109" s="375" t="s">
        <v>21</v>
      </c>
      <c r="C109" s="60" t="s">
        <v>607</v>
      </c>
      <c r="D109" s="19" t="s">
        <v>842</v>
      </c>
      <c r="E109" s="61" t="s">
        <v>889</v>
      </c>
      <c r="F109" s="62"/>
      <c r="G109" s="141">
        <f>O109+S109+W109+AA109+AE109</f>
        <v>85.677228752246961</v>
      </c>
      <c r="H109" s="204">
        <f>O109+S109+W109+AE109+AI109+AA109+AM109+AQ109</f>
        <v>85.677228752246961</v>
      </c>
      <c r="I109" s="204">
        <f>O109+S109+W109+AE109+AI109+AA109+AQ109+AM109+AU109+AY109</f>
        <v>85.677228752246961</v>
      </c>
      <c r="J109" s="84">
        <f>COUNTA(M109,Q109,U109,AC109,AG109,Y109,AK109,AO109,AS109,AW109)</f>
        <v>1</v>
      </c>
      <c r="K109" s="373">
        <f>I109</f>
        <v>85.677228752246961</v>
      </c>
      <c r="L109" s="133"/>
      <c r="M109" s="63"/>
      <c r="N109" s="83"/>
      <c r="O109" s="140"/>
      <c r="P109" s="120"/>
      <c r="Q109" s="63" t="s">
        <v>21</v>
      </c>
      <c r="R109" s="83">
        <v>5</v>
      </c>
      <c r="S109" s="140">
        <v>85.677228752246961</v>
      </c>
      <c r="T109" s="120"/>
      <c r="U109" s="63"/>
      <c r="V109" s="83"/>
      <c r="W109" s="140"/>
      <c r="X109" s="207"/>
      <c r="Y109" s="208"/>
      <c r="Z109" s="209"/>
      <c r="AA109" s="140"/>
      <c r="AB109" s="120"/>
      <c r="AC109" s="63"/>
      <c r="AD109" s="83"/>
      <c r="AE109" s="206"/>
      <c r="AF109" s="207"/>
      <c r="AG109" s="208"/>
      <c r="AH109" s="209"/>
      <c r="AI109" s="206"/>
      <c r="AJ109" s="207"/>
      <c r="AK109" s="208"/>
      <c r="AL109" s="83"/>
      <c r="AM109" s="206"/>
      <c r="AN109" s="207"/>
      <c r="AO109" s="208"/>
      <c r="AP109" s="83"/>
      <c r="AQ109" s="206"/>
      <c r="AR109" s="207"/>
      <c r="AS109" s="208"/>
      <c r="AT109" s="83"/>
      <c r="AU109" s="206"/>
      <c r="AV109" s="207"/>
      <c r="AW109" s="208"/>
      <c r="AX109" s="209"/>
      <c r="AY109" s="206"/>
      <c r="BA109" s="243"/>
      <c r="BB109" s="243"/>
      <c r="BC109" s="243"/>
      <c r="BD109" s="243"/>
      <c r="BE109" s="243"/>
      <c r="BF109" s="243"/>
      <c r="BG109" s="243"/>
      <c r="BH109" s="243"/>
      <c r="BI109" s="244"/>
      <c r="BJ109" s="215"/>
      <c r="BK109" s="215"/>
      <c r="BL109" s="215"/>
      <c r="BM109" s="215"/>
      <c r="BN109" s="215"/>
    </row>
    <row r="110" spans="1:66" s="67" customFormat="1" ht="12.75" customHeight="1" x14ac:dyDescent="0.2">
      <c r="A110" s="18">
        <v>21</v>
      </c>
      <c r="B110" s="375" t="s">
        <v>21</v>
      </c>
      <c r="C110" s="60" t="s">
        <v>629</v>
      </c>
      <c r="D110" s="19" t="s">
        <v>858</v>
      </c>
      <c r="E110" s="61" t="s">
        <v>886</v>
      </c>
      <c r="F110" s="62"/>
      <c r="G110" s="141">
        <f>O110+S110+W110+AA110+AE110</f>
        <v>28.959062302381241</v>
      </c>
      <c r="H110" s="204">
        <f>O110+S110+W110+AE110+AI110+AA110+AM110+AQ110</f>
        <v>28.959062302381241</v>
      </c>
      <c r="I110" s="204">
        <f>O110+S110+W110+AE110+AI110+AA110+AQ110+AM110+AU110+AY110</f>
        <v>84.915674063895182</v>
      </c>
      <c r="J110" s="84">
        <f>COUNTA(M110,Q110,U110,AC110,AG110,Y110,AK110,AO110,AS110,AW110)</f>
        <v>3</v>
      </c>
      <c r="K110" s="373">
        <f>I110</f>
        <v>84.915674063895182</v>
      </c>
      <c r="L110" s="133"/>
      <c r="M110" s="63"/>
      <c r="N110" s="83"/>
      <c r="O110" s="140"/>
      <c r="P110" s="120"/>
      <c r="Q110" s="63" t="s">
        <v>21</v>
      </c>
      <c r="R110" s="83">
        <v>10</v>
      </c>
      <c r="S110" s="140">
        <v>28.959062302381241</v>
      </c>
      <c r="T110" s="120"/>
      <c r="U110" s="63"/>
      <c r="V110" s="83"/>
      <c r="W110" s="140"/>
      <c r="X110" s="207"/>
      <c r="Y110" s="208"/>
      <c r="Z110" s="209"/>
      <c r="AA110" s="140"/>
      <c r="AB110" s="120"/>
      <c r="AC110" s="63"/>
      <c r="AD110" s="83"/>
      <c r="AE110" s="206"/>
      <c r="AF110" s="207"/>
      <c r="AG110" s="208"/>
      <c r="AH110" s="209"/>
      <c r="AI110" s="206"/>
      <c r="AJ110" s="207"/>
      <c r="AK110" s="208"/>
      <c r="AL110" s="83"/>
      <c r="AM110" s="206"/>
      <c r="AN110" s="207"/>
      <c r="AO110" s="208"/>
      <c r="AP110" s="83"/>
      <c r="AQ110" s="206"/>
      <c r="AR110" s="207"/>
      <c r="AS110" s="208" t="s">
        <v>1151</v>
      </c>
      <c r="AT110" s="83">
        <v>4</v>
      </c>
      <c r="AU110" s="206">
        <v>44.845500650402819</v>
      </c>
      <c r="AV110" s="207"/>
      <c r="AW110" s="208" t="s">
        <v>21</v>
      </c>
      <c r="AX110" s="209" t="s">
        <v>88</v>
      </c>
      <c r="AY110" s="206">
        <v>11.111111111111111</v>
      </c>
      <c r="BA110" s="243"/>
      <c r="BB110" s="243"/>
      <c r="BC110" s="243"/>
      <c r="BD110" s="243"/>
      <c r="BE110" s="243"/>
      <c r="BF110" s="243"/>
      <c r="BG110" s="243"/>
      <c r="BH110" s="243"/>
      <c r="BI110" s="244"/>
      <c r="BJ110" s="215"/>
      <c r="BK110" s="215"/>
      <c r="BL110" s="215"/>
      <c r="BM110" s="215"/>
      <c r="BN110" s="215"/>
    </row>
    <row r="111" spans="1:66" s="67" customFormat="1" ht="12.75" customHeight="1" x14ac:dyDescent="0.2">
      <c r="A111" s="18">
        <v>22</v>
      </c>
      <c r="B111" s="375" t="s">
        <v>21</v>
      </c>
      <c r="C111" s="60" t="s">
        <v>456</v>
      </c>
      <c r="D111" s="19" t="s">
        <v>281</v>
      </c>
      <c r="E111" s="61" t="s">
        <v>457</v>
      </c>
      <c r="F111" s="62"/>
      <c r="G111" s="141">
        <f>O111+S111+W111+AA111+AE111</f>
        <v>83.804562952784053</v>
      </c>
      <c r="H111" s="204">
        <f>O111+S111+W111+AE111+AI111+AA111+AM111+AQ111</f>
        <v>83.804562952784053</v>
      </c>
      <c r="I111" s="204">
        <f>O111+S111+W111+AE111+AI111+AA111+AQ111+AM111+AU111+AY111</f>
        <v>83.804562952784053</v>
      </c>
      <c r="J111" s="84">
        <f>COUNTA(M111,Q111,U111,AC111,AG111,Y111,AK111,AO111,AS111,AW111)</f>
        <v>2</v>
      </c>
      <c r="K111" s="373">
        <f>I111</f>
        <v>83.804562952784053</v>
      </c>
      <c r="L111" s="133"/>
      <c r="M111" s="63" t="s">
        <v>455</v>
      </c>
      <c r="N111" s="83" t="s">
        <v>75</v>
      </c>
      <c r="O111" s="140">
        <v>75.471229619450725</v>
      </c>
      <c r="P111" s="120"/>
      <c r="Q111" s="63" t="s">
        <v>21</v>
      </c>
      <c r="R111" s="83">
        <v>12</v>
      </c>
      <c r="S111" s="140">
        <v>8.3333333333333321</v>
      </c>
      <c r="T111" s="120"/>
      <c r="U111" s="63"/>
      <c r="V111" s="83"/>
      <c r="W111" s="140"/>
      <c r="X111" s="207"/>
      <c r="Y111" s="208"/>
      <c r="Z111" s="209"/>
      <c r="AA111" s="140"/>
      <c r="AB111" s="120"/>
      <c r="AC111" s="63"/>
      <c r="AD111" s="83"/>
      <c r="AE111" s="206"/>
      <c r="AF111" s="207"/>
      <c r="AG111" s="208"/>
      <c r="AH111" s="209"/>
      <c r="AI111" s="206"/>
      <c r="AJ111" s="207"/>
      <c r="AK111" s="208"/>
      <c r="AL111" s="83"/>
      <c r="AM111" s="206"/>
      <c r="AN111" s="207"/>
      <c r="AO111" s="208"/>
      <c r="AP111" s="83"/>
      <c r="AQ111" s="206"/>
      <c r="AR111" s="207"/>
      <c r="AS111" s="208"/>
      <c r="AT111" s="83"/>
      <c r="AU111" s="206"/>
      <c r="AV111" s="207"/>
      <c r="AW111" s="208"/>
      <c r="AX111" s="209"/>
      <c r="AY111" s="206"/>
      <c r="BA111" s="243"/>
      <c r="BB111" s="243"/>
      <c r="BC111" s="243"/>
      <c r="BD111" s="243"/>
      <c r="BE111" s="243"/>
      <c r="BF111" s="243"/>
      <c r="BG111" s="243"/>
      <c r="BH111" s="243"/>
      <c r="BI111" s="244"/>
      <c r="BJ111" s="215"/>
      <c r="BK111" s="215"/>
      <c r="BL111" s="215"/>
      <c r="BM111" s="215"/>
      <c r="BN111" s="215"/>
    </row>
    <row r="112" spans="1:66" s="67" customFormat="1" ht="12.75" customHeight="1" x14ac:dyDescent="0.2">
      <c r="A112" s="18">
        <v>23</v>
      </c>
      <c r="B112" s="375" t="s">
        <v>21</v>
      </c>
      <c r="C112" s="60" t="s">
        <v>633</v>
      </c>
      <c r="D112" s="19" t="s">
        <v>862</v>
      </c>
      <c r="E112" s="61" t="s">
        <v>869</v>
      </c>
      <c r="F112" s="62"/>
      <c r="G112" s="141">
        <f>O112+S112+W112+AA112+AE112</f>
        <v>18.556094711136652</v>
      </c>
      <c r="H112" s="204">
        <f>O112+S112+W112+AE112+AI112+AA112+AM112+AQ112</f>
        <v>69.02732433058739</v>
      </c>
      <c r="I112" s="204">
        <f>O112+S112+W112+AE112+AI112+AA112+AQ112+AM112+AU112+AY112</f>
        <v>69.02732433058739</v>
      </c>
      <c r="J112" s="84">
        <f>COUNTA(M112,Q112,U112,AC112,AG112,Y112,AK112,AO112,AS112,AW112)</f>
        <v>2</v>
      </c>
      <c r="K112" s="373">
        <f>I112</f>
        <v>69.02732433058739</v>
      </c>
      <c r="L112" s="133"/>
      <c r="M112" s="63"/>
      <c r="N112" s="83"/>
      <c r="O112" s="140"/>
      <c r="P112" s="120"/>
      <c r="Q112" s="63" t="s">
        <v>21</v>
      </c>
      <c r="R112" s="83">
        <v>11</v>
      </c>
      <c r="S112" s="140">
        <v>18.556094711136652</v>
      </c>
      <c r="T112" s="120"/>
      <c r="U112" s="63"/>
      <c r="V112" s="83"/>
      <c r="W112" s="140"/>
      <c r="X112" s="207"/>
      <c r="Y112" s="208"/>
      <c r="Z112" s="209"/>
      <c r="AA112" s="140"/>
      <c r="AB112" s="120"/>
      <c r="AC112" s="63"/>
      <c r="AD112" s="83"/>
      <c r="AE112" s="206"/>
      <c r="AF112" s="207"/>
      <c r="AG112" s="208"/>
      <c r="AH112" s="209"/>
      <c r="AI112" s="206"/>
      <c r="AJ112" s="207"/>
      <c r="AK112" s="208"/>
      <c r="AL112" s="83"/>
      <c r="AM112" s="206"/>
      <c r="AN112" s="207"/>
      <c r="AO112" s="208" t="s">
        <v>21</v>
      </c>
      <c r="AP112" s="83" t="s">
        <v>87</v>
      </c>
      <c r="AQ112" s="206">
        <v>50.471229619450732</v>
      </c>
      <c r="AR112" s="207"/>
      <c r="AS112" s="208"/>
      <c r="AT112" s="83"/>
      <c r="AU112" s="206"/>
      <c r="AV112" s="207"/>
      <c r="AW112" s="208"/>
      <c r="AX112" s="209"/>
      <c r="AY112" s="206"/>
      <c r="BA112" s="243"/>
      <c r="BB112" s="243"/>
      <c r="BC112" s="243"/>
      <c r="BD112" s="243"/>
      <c r="BE112" s="243"/>
      <c r="BF112" s="243"/>
      <c r="BG112" s="243"/>
      <c r="BH112" s="243"/>
      <c r="BI112" s="244"/>
      <c r="BJ112" s="215"/>
      <c r="BK112" s="215"/>
      <c r="BL112" s="215"/>
      <c r="BM112" s="215"/>
      <c r="BN112" s="215"/>
    </row>
    <row r="113" spans="1:66" s="67" customFormat="1" ht="12.75" customHeight="1" x14ac:dyDescent="0.2">
      <c r="A113" s="18">
        <v>24</v>
      </c>
      <c r="B113" s="375" t="s">
        <v>21</v>
      </c>
      <c r="C113" s="60">
        <v>74</v>
      </c>
      <c r="D113" s="19" t="s">
        <v>807</v>
      </c>
      <c r="E113" s="61" t="s">
        <v>808</v>
      </c>
      <c r="F113" s="62"/>
      <c r="G113" s="141">
        <f>O113+S113+W113+AA113+AE113</f>
        <v>56.246936830414995</v>
      </c>
      <c r="H113" s="204">
        <f>O113+S113+W113+AE113+AI113+AA113+AM113+AQ113</f>
        <v>56.246936830414995</v>
      </c>
      <c r="I113" s="204">
        <f>O113+S113+W113+AE113+AI113+AA113+AQ113+AM113+AU113+AY113</f>
        <v>56.246936830414995</v>
      </c>
      <c r="J113" s="84">
        <f>COUNTA(M113,Q113,U113,AC113,AG113,Y113,AK113,AO113,AS113,AW113)</f>
        <v>1</v>
      </c>
      <c r="K113" s="373">
        <f>I113</f>
        <v>56.246936830414995</v>
      </c>
      <c r="L113" s="133"/>
      <c r="M113" s="63"/>
      <c r="N113" s="83"/>
      <c r="O113" s="140"/>
      <c r="P113" s="120"/>
      <c r="Q113" s="63"/>
      <c r="R113" s="83"/>
      <c r="S113" s="140"/>
      <c r="T113" s="120"/>
      <c r="U113" s="63"/>
      <c r="V113" s="83"/>
      <c r="W113" s="140"/>
      <c r="X113" s="207"/>
      <c r="Y113" s="208"/>
      <c r="Z113" s="209"/>
      <c r="AA113" s="140"/>
      <c r="AB113" s="120"/>
      <c r="AC113" s="63" t="s">
        <v>21</v>
      </c>
      <c r="AD113" s="83">
        <v>3</v>
      </c>
      <c r="AE113" s="206">
        <v>56.246936830414995</v>
      </c>
      <c r="AF113" s="207"/>
      <c r="AG113" s="208"/>
      <c r="AH113" s="209"/>
      <c r="AI113" s="206"/>
      <c r="AJ113" s="207"/>
      <c r="AK113" s="208"/>
      <c r="AL113" s="83"/>
      <c r="AM113" s="206"/>
      <c r="AN113" s="207"/>
      <c r="AO113" s="208"/>
      <c r="AP113" s="83"/>
      <c r="AQ113" s="206"/>
      <c r="AR113" s="207"/>
      <c r="AS113" s="208"/>
      <c r="AT113" s="83"/>
      <c r="AU113" s="206"/>
      <c r="AV113" s="207"/>
      <c r="AW113" s="208"/>
      <c r="AX113" s="209"/>
      <c r="AY113" s="206"/>
      <c r="BA113" s="243"/>
      <c r="BB113" s="243"/>
      <c r="BC113" s="243"/>
      <c r="BD113" s="243"/>
      <c r="BE113" s="243"/>
      <c r="BF113" s="243"/>
      <c r="BG113" s="243"/>
      <c r="BH113" s="243"/>
      <c r="BI113" s="244"/>
      <c r="BJ113" s="215"/>
      <c r="BK113" s="215"/>
      <c r="BL113" s="215"/>
      <c r="BM113" s="215"/>
      <c r="BN113" s="215"/>
    </row>
    <row r="114" spans="1:66" s="67" customFormat="1" ht="12.75" customHeight="1" x14ac:dyDescent="0.2">
      <c r="A114" s="18">
        <v>25</v>
      </c>
      <c r="B114" s="375" t="s">
        <v>21</v>
      </c>
      <c r="C114" s="60"/>
      <c r="D114" s="19" t="s">
        <v>950</v>
      </c>
      <c r="E114" s="61"/>
      <c r="F114" s="62"/>
      <c r="G114" s="141">
        <f>O114+S114+W114+AA114+AE114</f>
        <v>0</v>
      </c>
      <c r="H114" s="204">
        <f>O114+S114+W114+AE114+AI114+AA114+AM114+AQ114</f>
        <v>56.246936830414995</v>
      </c>
      <c r="I114" s="204">
        <f>O114+S114+W114+AE114+AI114+AA114+AQ114+AM114+AU114+AY114</f>
        <v>56.246936830414995</v>
      </c>
      <c r="J114" s="84">
        <f>COUNTA(M114,Q114,U114,AC114,AG114,Y114,AK114,AO114,AS114,AW114)</f>
        <v>1</v>
      </c>
      <c r="K114" s="373">
        <f>I114</f>
        <v>56.246936830414995</v>
      </c>
      <c r="L114" s="133"/>
      <c r="M114" s="63"/>
      <c r="N114" s="83"/>
      <c r="O114" s="140"/>
      <c r="P114" s="120"/>
      <c r="Q114" s="63"/>
      <c r="R114" s="83"/>
      <c r="S114" s="140"/>
      <c r="T114" s="120"/>
      <c r="U114" s="63"/>
      <c r="V114" s="83"/>
      <c r="W114" s="140"/>
      <c r="X114" s="207"/>
      <c r="Y114" s="208"/>
      <c r="Z114" s="209"/>
      <c r="AA114" s="140"/>
      <c r="AB114" s="120"/>
      <c r="AC114" s="63"/>
      <c r="AD114" s="83"/>
      <c r="AE114" s="206"/>
      <c r="AF114" s="207"/>
      <c r="AG114" s="208"/>
      <c r="AH114" s="209"/>
      <c r="AI114" s="206"/>
      <c r="AJ114" s="207"/>
      <c r="AK114" s="208" t="s">
        <v>21</v>
      </c>
      <c r="AL114" s="83">
        <v>3</v>
      </c>
      <c r="AM114" s="206">
        <v>56.246936830414995</v>
      </c>
      <c r="AN114" s="207"/>
      <c r="AO114" s="208"/>
      <c r="AP114" s="83"/>
      <c r="AQ114" s="206"/>
      <c r="AR114" s="207"/>
      <c r="AS114" s="208"/>
      <c r="AT114" s="83"/>
      <c r="AU114" s="206"/>
      <c r="AV114" s="207"/>
      <c r="AW114" s="208"/>
      <c r="AX114" s="209"/>
      <c r="AY114" s="206"/>
      <c r="BA114" s="243"/>
      <c r="BB114" s="243"/>
      <c r="BC114" s="243"/>
      <c r="BD114" s="243"/>
      <c r="BE114" s="243"/>
      <c r="BF114" s="243"/>
      <c r="BG114" s="243"/>
      <c r="BH114" s="243"/>
      <c r="BI114" s="244"/>
      <c r="BJ114" s="215"/>
      <c r="BK114" s="215"/>
      <c r="BL114" s="215"/>
      <c r="BM114" s="215"/>
      <c r="BN114" s="215"/>
    </row>
    <row r="115" spans="1:66" s="67" customFormat="1" ht="12.75" customHeight="1" x14ac:dyDescent="0.2">
      <c r="A115" s="18">
        <v>26</v>
      </c>
      <c r="B115" s="375" t="s">
        <v>21</v>
      </c>
      <c r="C115" s="60" t="s">
        <v>364</v>
      </c>
      <c r="D115" s="19" t="s">
        <v>42</v>
      </c>
      <c r="E115" s="61" t="s">
        <v>761</v>
      </c>
      <c r="F115" s="62"/>
      <c r="G115" s="141">
        <f>O115+S115+W115+AA115+AE115</f>
        <v>56.246936830414995</v>
      </c>
      <c r="H115" s="204">
        <f>O115+S115+W115+AE115+AI115+AA115+AM115+AQ115</f>
        <v>56.246936830414995</v>
      </c>
      <c r="I115" s="204">
        <f>O115+S115+W115+AE115+AI115+AA115+AQ115+AM115+AU115+AY115</f>
        <v>56.246936830414995</v>
      </c>
      <c r="J115" s="84">
        <f>COUNTA(M115,Q115,U115,AC115,AG115,Y115,AK115,AO115,AS115,AW115)</f>
        <v>1</v>
      </c>
      <c r="K115" s="373">
        <f>I115</f>
        <v>56.246936830414995</v>
      </c>
      <c r="L115" s="133"/>
      <c r="M115" s="63"/>
      <c r="N115" s="83"/>
      <c r="O115" s="140"/>
      <c r="P115" s="120"/>
      <c r="Q115" s="63"/>
      <c r="R115" s="83"/>
      <c r="S115" s="140"/>
      <c r="T115" s="120"/>
      <c r="U115" s="63" t="s">
        <v>21</v>
      </c>
      <c r="V115" s="83" t="s">
        <v>76</v>
      </c>
      <c r="W115" s="140">
        <v>56.246936830414995</v>
      </c>
      <c r="X115" s="207"/>
      <c r="Y115" s="208"/>
      <c r="Z115" s="209"/>
      <c r="AA115" s="140"/>
      <c r="AB115" s="120"/>
      <c r="AC115" s="63"/>
      <c r="AD115" s="83"/>
      <c r="AE115" s="206"/>
      <c r="AF115" s="207"/>
      <c r="AG115" s="208"/>
      <c r="AH115" s="209"/>
      <c r="AI115" s="206"/>
      <c r="AJ115" s="207"/>
      <c r="AK115" s="208"/>
      <c r="AL115" s="83"/>
      <c r="AM115" s="206"/>
      <c r="AN115" s="207"/>
      <c r="AO115" s="208"/>
      <c r="AP115" s="83"/>
      <c r="AQ115" s="206"/>
      <c r="AR115" s="207"/>
      <c r="AS115" s="208"/>
      <c r="AT115" s="83"/>
      <c r="AU115" s="206"/>
      <c r="AV115" s="207"/>
      <c r="AW115" s="208"/>
      <c r="AX115" s="209"/>
      <c r="AY115" s="206"/>
      <c r="BA115" s="243"/>
      <c r="BB115" s="243"/>
      <c r="BC115" s="243"/>
      <c r="BD115" s="243"/>
      <c r="BE115" s="243"/>
      <c r="BF115" s="243"/>
      <c r="BG115" s="243"/>
      <c r="BH115" s="243"/>
      <c r="BI115" s="244"/>
      <c r="BJ115" s="215"/>
      <c r="BK115" s="215"/>
      <c r="BL115" s="215"/>
      <c r="BM115" s="215"/>
      <c r="BN115" s="215"/>
    </row>
    <row r="116" spans="1:66" s="67" customFormat="1" ht="12.75" customHeight="1" x14ac:dyDescent="0.2">
      <c r="A116" s="18">
        <v>27</v>
      </c>
      <c r="B116" s="375" t="s">
        <v>21</v>
      </c>
      <c r="C116" s="60" t="s">
        <v>1057</v>
      </c>
      <c r="D116" s="19" t="s">
        <v>1058</v>
      </c>
      <c r="E116" s="61" t="s">
        <v>1059</v>
      </c>
      <c r="F116" s="62"/>
      <c r="G116" s="141">
        <f>O116+S116+W116+AA116+AE116</f>
        <v>0</v>
      </c>
      <c r="H116" s="204">
        <f>O116+S116+W116+AE116+AI116+AA116+AM116+AQ116</f>
        <v>39.580270163748324</v>
      </c>
      <c r="I116" s="204">
        <f>O116+S116+W116+AE116+AI116+AA116+AQ116+AM116+AU116+AY116</f>
        <v>39.580270163748324</v>
      </c>
      <c r="J116" s="84">
        <f>COUNTA(M116,Q116,U116,AC116,AG116,Y116,AK116,AO116,AS116,AW116)</f>
        <v>1</v>
      </c>
      <c r="K116" s="373">
        <f>I116</f>
        <v>39.580270163748324</v>
      </c>
      <c r="L116" s="133"/>
      <c r="M116" s="63"/>
      <c r="N116" s="83"/>
      <c r="O116" s="140"/>
      <c r="P116" s="120"/>
      <c r="Q116" s="63"/>
      <c r="R116" s="83"/>
      <c r="S116" s="140"/>
      <c r="T116" s="120"/>
      <c r="U116" s="63"/>
      <c r="V116" s="83"/>
      <c r="W116" s="140"/>
      <c r="X116" s="207"/>
      <c r="Y116" s="208"/>
      <c r="Z116" s="209"/>
      <c r="AA116" s="140"/>
      <c r="AB116" s="120"/>
      <c r="AC116" s="63"/>
      <c r="AD116" s="83"/>
      <c r="AE116" s="206"/>
      <c r="AF116" s="207"/>
      <c r="AG116" s="208"/>
      <c r="AH116" s="209"/>
      <c r="AI116" s="206"/>
      <c r="AJ116" s="207"/>
      <c r="AK116" s="208"/>
      <c r="AL116" s="83"/>
      <c r="AM116" s="206"/>
      <c r="AN116" s="207"/>
      <c r="AO116" s="208" t="s">
        <v>21</v>
      </c>
      <c r="AP116" s="83" t="s">
        <v>88</v>
      </c>
      <c r="AQ116" s="206">
        <v>39.580270163748324</v>
      </c>
      <c r="AR116" s="207"/>
      <c r="AS116" s="208"/>
      <c r="AT116" s="83"/>
      <c r="AU116" s="206"/>
      <c r="AV116" s="207"/>
      <c r="AW116" s="208"/>
      <c r="AX116" s="209"/>
      <c r="AY116" s="206"/>
      <c r="BA116" s="243"/>
      <c r="BB116" s="243"/>
      <c r="BC116" s="243"/>
      <c r="BD116" s="243"/>
      <c r="BE116" s="243"/>
      <c r="BF116" s="243"/>
      <c r="BG116" s="243"/>
      <c r="BH116" s="243"/>
      <c r="BI116" s="244"/>
      <c r="BJ116" s="215"/>
      <c r="BK116" s="215"/>
      <c r="BL116" s="215"/>
      <c r="BM116" s="215"/>
      <c r="BN116" s="215"/>
    </row>
    <row r="117" spans="1:66" s="67" customFormat="1" ht="12.75" customHeight="1" x14ac:dyDescent="0.2">
      <c r="A117" s="18">
        <v>28</v>
      </c>
      <c r="B117" s="375" t="s">
        <v>21</v>
      </c>
      <c r="C117" s="60" t="s">
        <v>1064</v>
      </c>
      <c r="D117" s="19" t="s">
        <v>1065</v>
      </c>
      <c r="E117" s="61" t="s">
        <v>1066</v>
      </c>
      <c r="F117" s="62"/>
      <c r="G117" s="141">
        <f>O117+S117+W117+AA117+AE117</f>
        <v>0</v>
      </c>
      <c r="H117" s="204">
        <f>O117+S117+W117+AE117+AI117+AA117+AM117+AQ117</f>
        <v>18.556094711136652</v>
      </c>
      <c r="I117" s="204">
        <f>O117+S117+W117+AE117+AI117+AA117+AQ117+AM117+AU117+AY117</f>
        <v>18.556094711136652</v>
      </c>
      <c r="J117" s="84">
        <f>COUNTA(M117,Q117,U117,AC117,AG117,Y117,AK117,AO117,AS117,AW117)</f>
        <v>1</v>
      </c>
      <c r="K117" s="373">
        <f>I117</f>
        <v>18.556094711136652</v>
      </c>
      <c r="L117" s="133"/>
      <c r="M117" s="63"/>
      <c r="N117" s="83"/>
      <c r="O117" s="140"/>
      <c r="P117" s="120"/>
      <c r="Q117" s="63"/>
      <c r="R117" s="83"/>
      <c r="S117" s="140"/>
      <c r="T117" s="120"/>
      <c r="U117" s="63"/>
      <c r="V117" s="83"/>
      <c r="W117" s="140"/>
      <c r="X117" s="207"/>
      <c r="Y117" s="208"/>
      <c r="Z117" s="209"/>
      <c r="AA117" s="140"/>
      <c r="AB117" s="120"/>
      <c r="AC117" s="63"/>
      <c r="AD117" s="83"/>
      <c r="AE117" s="206"/>
      <c r="AF117" s="207"/>
      <c r="AG117" s="208"/>
      <c r="AH117" s="209"/>
      <c r="AI117" s="206"/>
      <c r="AJ117" s="207"/>
      <c r="AK117" s="208"/>
      <c r="AL117" s="83"/>
      <c r="AM117" s="206"/>
      <c r="AN117" s="207"/>
      <c r="AO117" s="208" t="s">
        <v>21</v>
      </c>
      <c r="AP117" s="83">
        <v>11</v>
      </c>
      <c r="AQ117" s="206">
        <v>18.556094711136652</v>
      </c>
      <c r="AR117" s="207"/>
      <c r="AS117" s="208"/>
      <c r="AT117" s="83"/>
      <c r="AU117" s="206"/>
      <c r="AV117" s="207"/>
      <c r="AW117" s="208"/>
      <c r="AX117" s="209"/>
      <c r="AY117" s="206"/>
      <c r="BA117" s="243"/>
      <c r="BB117" s="243"/>
      <c r="BC117" s="243"/>
      <c r="BD117" s="243"/>
      <c r="BE117" s="243"/>
      <c r="BF117" s="243"/>
      <c r="BG117" s="243"/>
      <c r="BH117" s="243"/>
      <c r="BI117" s="244"/>
      <c r="BJ117" s="215"/>
      <c r="BK117" s="215"/>
      <c r="BL117" s="215"/>
      <c r="BM117" s="215"/>
      <c r="BN117" s="215"/>
    </row>
    <row r="118" spans="1:66" s="67" customFormat="1" ht="12.75" customHeight="1" x14ac:dyDescent="0.2">
      <c r="A118" s="18">
        <v>29</v>
      </c>
      <c r="B118" s="375" t="s">
        <v>21</v>
      </c>
      <c r="C118" s="60">
        <v>32</v>
      </c>
      <c r="D118" s="19" t="s">
        <v>165</v>
      </c>
      <c r="E118" s="61" t="s">
        <v>166</v>
      </c>
      <c r="F118" s="62"/>
      <c r="G118" s="141">
        <f>O118+S118+W118+AA118+AE118</f>
        <v>0</v>
      </c>
      <c r="H118" s="204">
        <f>O118+S118+W118+AE118+AI118+AA118+AM118+AQ118</f>
        <v>0</v>
      </c>
      <c r="I118" s="204">
        <f>O118+S118+W118+AE118+AI118+AA118+AQ118+AM118+AU118+AY118</f>
        <v>0</v>
      </c>
      <c r="J118" s="84">
        <f>COUNTA(M118,Q118,U118,AC118,AG118,Y118,AK118,AO118,AS118,AW118)</f>
        <v>1</v>
      </c>
      <c r="K118" s="373">
        <f>I118</f>
        <v>0</v>
      </c>
      <c r="L118" s="133"/>
      <c r="M118" s="63"/>
      <c r="N118" s="83"/>
      <c r="O118" s="140"/>
      <c r="P118" s="120"/>
      <c r="Q118" s="63"/>
      <c r="R118" s="83"/>
      <c r="S118" s="140"/>
      <c r="T118" s="120"/>
      <c r="U118" s="63"/>
      <c r="V118" s="83"/>
      <c r="W118" s="140"/>
      <c r="X118" s="207"/>
      <c r="Y118" s="208" t="s">
        <v>21</v>
      </c>
      <c r="Z118" s="209" t="s">
        <v>17</v>
      </c>
      <c r="AA118" s="140">
        <v>0</v>
      </c>
      <c r="AB118" s="120"/>
      <c r="AC118" s="63"/>
      <c r="AD118" s="83"/>
      <c r="AE118" s="206"/>
      <c r="AF118" s="207"/>
      <c r="AG118" s="208"/>
      <c r="AH118" s="209"/>
      <c r="AI118" s="206"/>
      <c r="AJ118" s="207"/>
      <c r="AK118" s="208"/>
      <c r="AL118" s="83"/>
      <c r="AM118" s="206"/>
      <c r="AN118" s="207"/>
      <c r="AO118" s="208"/>
      <c r="AP118" s="83"/>
      <c r="AQ118" s="206"/>
      <c r="AR118" s="207"/>
      <c r="AS118" s="208"/>
      <c r="AT118" s="83"/>
      <c r="AU118" s="206"/>
      <c r="AV118" s="207"/>
      <c r="AW118" s="208"/>
      <c r="AX118" s="209"/>
      <c r="AY118" s="206"/>
      <c r="BA118" s="243"/>
      <c r="BB118" s="243"/>
      <c r="BC118" s="243"/>
      <c r="BD118" s="243"/>
      <c r="BE118" s="243"/>
      <c r="BF118" s="243"/>
      <c r="BG118" s="243"/>
      <c r="BH118" s="243"/>
      <c r="BI118" s="244"/>
      <c r="BJ118" s="215"/>
      <c r="BK118" s="215"/>
      <c r="BL118" s="215"/>
      <c r="BM118" s="215"/>
      <c r="BN118" s="215"/>
    </row>
    <row r="119" spans="1:66" s="67" customFormat="1" ht="12.75" customHeight="1" x14ac:dyDescent="0.2">
      <c r="A119" s="18">
        <v>1</v>
      </c>
      <c r="B119" s="212" t="s">
        <v>22</v>
      </c>
      <c r="C119" s="60" t="s">
        <v>62</v>
      </c>
      <c r="D119" s="19" t="s">
        <v>120</v>
      </c>
      <c r="E119" s="61" t="s">
        <v>867</v>
      </c>
      <c r="F119" s="62"/>
      <c r="G119" s="141">
        <f>O119+S119+W119+AA119+AE119</f>
        <v>485.10299956639813</v>
      </c>
      <c r="H119" s="204">
        <f>O119+S119+W119+AE119+AI119+AA119+AM119+AQ119</f>
        <v>762.30640178391184</v>
      </c>
      <c r="I119" s="204">
        <f>O119+S119+W119+AE119+AI119+AA119+AQ119+AM119+AU119+AY119</f>
        <v>923.71119235103515</v>
      </c>
      <c r="J119" s="84">
        <f>COUNTA(M119,Q119,U119,AC119,AG119,Y119,AK119,AO119,AS119,AW119)</f>
        <v>8</v>
      </c>
      <c r="K119" s="374">
        <f>O119+S119+AA119+AM119+AQ119</f>
        <v>666.00796517029778</v>
      </c>
      <c r="L119" s="133"/>
      <c r="M119" s="63" t="s">
        <v>448</v>
      </c>
      <c r="N119" s="83" t="s">
        <v>74</v>
      </c>
      <c r="O119" s="140">
        <v>134.94850021680094</v>
      </c>
      <c r="P119" s="120"/>
      <c r="Q119" s="63" t="s">
        <v>32</v>
      </c>
      <c r="R119" s="83">
        <v>1</v>
      </c>
      <c r="S119" s="140">
        <v>147.71212547196626</v>
      </c>
      <c r="T119" s="120"/>
      <c r="U119" s="63" t="s">
        <v>22</v>
      </c>
      <c r="V119" s="83" t="s">
        <v>76</v>
      </c>
      <c r="W119" s="140">
        <v>96.298436613614058</v>
      </c>
      <c r="X119" s="207"/>
      <c r="Y119" s="208" t="s">
        <v>22</v>
      </c>
      <c r="Z119" s="209">
        <v>3</v>
      </c>
      <c r="AA119" s="140">
        <v>106.14393726401688</v>
      </c>
      <c r="AB119" s="120"/>
      <c r="AC119" s="63"/>
      <c r="AD119" s="83"/>
      <c r="AE119" s="206"/>
      <c r="AF119" s="207"/>
      <c r="AG119" s="208"/>
      <c r="AH119" s="209"/>
      <c r="AI119" s="206"/>
      <c r="AJ119" s="207"/>
      <c r="AK119" s="208" t="s">
        <v>293</v>
      </c>
      <c r="AL119" s="83">
        <v>1</v>
      </c>
      <c r="AM119" s="206">
        <v>134.94850021680094</v>
      </c>
      <c r="AN119" s="207"/>
      <c r="AO119" s="208" t="s">
        <v>32</v>
      </c>
      <c r="AP119" s="83">
        <v>1</v>
      </c>
      <c r="AQ119" s="206">
        <v>142.25490200071283</v>
      </c>
      <c r="AR119" s="207"/>
      <c r="AS119" s="208" t="s">
        <v>32</v>
      </c>
      <c r="AT119" s="83">
        <v>6</v>
      </c>
      <c r="AU119" s="206">
        <v>82.684553550444008</v>
      </c>
      <c r="AV119" s="207"/>
      <c r="AW119" s="208" t="s">
        <v>32</v>
      </c>
      <c r="AX119" s="209" t="s">
        <v>87</v>
      </c>
      <c r="AY119" s="206">
        <v>78.720237016679235</v>
      </c>
      <c r="BA119" s="243"/>
      <c r="BB119" s="243"/>
      <c r="BC119" s="243"/>
      <c r="BD119" s="243"/>
      <c r="BE119" s="243"/>
      <c r="BF119" s="243"/>
      <c r="BG119" s="243"/>
      <c r="BH119" s="243"/>
      <c r="BI119" s="244"/>
      <c r="BJ119" s="215"/>
      <c r="BK119" s="215"/>
      <c r="BL119" s="215"/>
      <c r="BM119" s="215"/>
      <c r="BN119" s="215"/>
    </row>
    <row r="120" spans="1:66" s="67" customFormat="1" ht="12.75" customHeight="1" x14ac:dyDescent="0.2">
      <c r="A120" s="18">
        <v>2</v>
      </c>
      <c r="B120" s="212" t="s">
        <v>22</v>
      </c>
      <c r="C120" s="60" t="s">
        <v>683</v>
      </c>
      <c r="D120" s="19" t="s">
        <v>839</v>
      </c>
      <c r="E120" s="61" t="s">
        <v>873</v>
      </c>
      <c r="F120" s="62"/>
      <c r="G120" s="141">
        <f>O120+S120+W120+AA120+AE120</f>
        <v>107.18939606931647</v>
      </c>
      <c r="H120" s="204">
        <f>O120+S120+W120+AE120+AI120+AA120+AM120+AQ120</f>
        <v>352.24089585251556</v>
      </c>
      <c r="I120" s="204">
        <f>O120+S120+W120+AE120+AI120+AA120+AQ120+AM120+AU120+AY120</f>
        <v>501.09695858849864</v>
      </c>
      <c r="J120" s="84">
        <f>COUNTA(M120,Q120,U120,AC120,AG120,Y120,AK120,AO120,AS120,AW120)</f>
        <v>5</v>
      </c>
      <c r="K120" s="372">
        <f>I120</f>
        <v>501.09695858849864</v>
      </c>
      <c r="L120" s="133"/>
      <c r="M120" s="63"/>
      <c r="N120" s="83"/>
      <c r="O120" s="140"/>
      <c r="P120" s="120"/>
      <c r="Q120" s="63" t="s">
        <v>33</v>
      </c>
      <c r="R120" s="83">
        <v>2</v>
      </c>
      <c r="S120" s="140">
        <v>107.18939606931647</v>
      </c>
      <c r="T120" s="120"/>
      <c r="U120" s="63"/>
      <c r="V120" s="83"/>
      <c r="W120" s="140"/>
      <c r="X120" s="207"/>
      <c r="Y120" s="208"/>
      <c r="Z120" s="209"/>
      <c r="AA120" s="140"/>
      <c r="AB120" s="120"/>
      <c r="AC120" s="63"/>
      <c r="AD120" s="83"/>
      <c r="AE120" s="206"/>
      <c r="AF120" s="207"/>
      <c r="AG120" s="208"/>
      <c r="AH120" s="209"/>
      <c r="AI120" s="206"/>
      <c r="AJ120" s="207"/>
      <c r="AK120" s="208" t="s">
        <v>293</v>
      </c>
      <c r="AL120" s="83">
        <v>2</v>
      </c>
      <c r="AM120" s="206">
        <v>99.897000433601875</v>
      </c>
      <c r="AN120" s="207"/>
      <c r="AO120" s="208" t="s">
        <v>33</v>
      </c>
      <c r="AP120" s="83">
        <v>1</v>
      </c>
      <c r="AQ120" s="206">
        <v>145.15449934959719</v>
      </c>
      <c r="AR120" s="207"/>
      <c r="AS120" s="208" t="s">
        <v>33</v>
      </c>
      <c r="AT120" s="83">
        <v>2</v>
      </c>
      <c r="AU120" s="206">
        <v>75.471229619450725</v>
      </c>
      <c r="AV120" s="207"/>
      <c r="AW120" s="208" t="s">
        <v>33</v>
      </c>
      <c r="AX120" s="209" t="s">
        <v>79</v>
      </c>
      <c r="AY120" s="206">
        <v>73.384833116532391</v>
      </c>
      <c r="BA120" s="243"/>
      <c r="BB120" s="243"/>
      <c r="BC120" s="243"/>
      <c r="BD120" s="243"/>
      <c r="BE120" s="243"/>
      <c r="BF120" s="243"/>
      <c r="BG120" s="243"/>
      <c r="BH120" s="243"/>
      <c r="BI120" s="244"/>
      <c r="BJ120" s="215"/>
      <c r="BK120" s="215"/>
      <c r="BL120" s="215"/>
      <c r="BM120" s="215"/>
      <c r="BN120" s="215"/>
    </row>
    <row r="121" spans="1:66" s="67" customFormat="1" ht="12.75" customHeight="1" x14ac:dyDescent="0.2">
      <c r="A121" s="18">
        <v>3</v>
      </c>
      <c r="B121" s="212" t="s">
        <v>22</v>
      </c>
      <c r="C121" s="60">
        <v>125</v>
      </c>
      <c r="D121" s="19" t="s">
        <v>41</v>
      </c>
      <c r="E121" s="61" t="s">
        <v>152</v>
      </c>
      <c r="F121" s="62"/>
      <c r="G121" s="141">
        <f>O121+S121+W121+AA121+AE121</f>
        <v>232.13789628611741</v>
      </c>
      <c r="H121" s="204">
        <f>O121+S121+W121+AE121+AI121+AA121+AM121+AQ121</f>
        <v>299.84542257030103</v>
      </c>
      <c r="I121" s="204">
        <f>O121+S121+W121+AE121+AI121+AA121+AQ121+AM121+AU121+AY121</f>
        <v>497.55161532736975</v>
      </c>
      <c r="J121" s="84">
        <f>COUNTA(M121,Q121,U121,AC121,AG121,Y121,AK121,AO121,AS121,AW121)</f>
        <v>5</v>
      </c>
      <c r="K121" s="372">
        <f>I121</f>
        <v>497.55161532736975</v>
      </c>
      <c r="L121" s="133"/>
      <c r="M121" s="63"/>
      <c r="N121" s="83"/>
      <c r="O121" s="140"/>
      <c r="P121" s="120"/>
      <c r="Q121" s="63"/>
      <c r="R121" s="83"/>
      <c r="S121" s="140"/>
      <c r="T121" s="120"/>
      <c r="U121" s="63"/>
      <c r="V121" s="83"/>
      <c r="W121" s="140"/>
      <c r="X121" s="207"/>
      <c r="Y121" s="208" t="s">
        <v>22</v>
      </c>
      <c r="Z121" s="209">
        <v>2</v>
      </c>
      <c r="AA121" s="140">
        <v>124.94850021680094</v>
      </c>
      <c r="AB121" s="120"/>
      <c r="AC121" s="63" t="s">
        <v>22</v>
      </c>
      <c r="AD121" s="83">
        <v>2</v>
      </c>
      <c r="AE121" s="206">
        <v>107.18939606931647</v>
      </c>
      <c r="AF121" s="207"/>
      <c r="AG121" s="208" t="s">
        <v>22</v>
      </c>
      <c r="AH121" s="209">
        <v>6</v>
      </c>
      <c r="AI121" s="206">
        <v>67.707526284183615</v>
      </c>
      <c r="AJ121" s="207"/>
      <c r="AK121" s="208"/>
      <c r="AL121" s="83"/>
      <c r="AM121" s="206"/>
      <c r="AN121" s="207"/>
      <c r="AO121" s="208"/>
      <c r="AP121" s="83"/>
      <c r="AQ121" s="206"/>
      <c r="AR121" s="207"/>
      <c r="AS121" s="208" t="s">
        <v>32</v>
      </c>
      <c r="AT121" s="83">
        <v>1</v>
      </c>
      <c r="AU121" s="206">
        <v>157.30640178391189</v>
      </c>
      <c r="AV121" s="207"/>
      <c r="AW121" s="208" t="s">
        <v>32</v>
      </c>
      <c r="AX121" s="209" t="s">
        <v>99</v>
      </c>
      <c r="AY121" s="206">
        <v>40.399790973156797</v>
      </c>
      <c r="BA121" s="243"/>
      <c r="BB121" s="243"/>
      <c r="BC121" s="243"/>
      <c r="BD121" s="243"/>
      <c r="BE121" s="243"/>
      <c r="BF121" s="243"/>
      <c r="BG121" s="243"/>
      <c r="BH121" s="243"/>
      <c r="BI121" s="244"/>
      <c r="BJ121" s="215"/>
      <c r="BK121" s="215"/>
      <c r="BL121" s="215"/>
      <c r="BM121" s="215"/>
      <c r="BN121" s="215"/>
    </row>
    <row r="122" spans="1:66" s="67" customFormat="1" ht="12.75" customHeight="1" x14ac:dyDescent="0.2">
      <c r="A122" s="18">
        <v>4</v>
      </c>
      <c r="B122" s="212" t="s">
        <v>22</v>
      </c>
      <c r="C122" s="60" t="s">
        <v>734</v>
      </c>
      <c r="D122" s="19" t="s">
        <v>735</v>
      </c>
      <c r="E122" s="61" t="s">
        <v>736</v>
      </c>
      <c r="F122" s="62"/>
      <c r="G122" s="141">
        <f>O122+S122+W122+AA122+AE122</f>
        <v>219.23684008015903</v>
      </c>
      <c r="H122" s="204">
        <f>O122+S122+W122+AE122+AI122+AA122+AM122+AQ122</f>
        <v>347.16406546396212</v>
      </c>
      <c r="I122" s="204">
        <f>O122+S122+W122+AE122+AI122+AA122+AQ122+AM122+AU122+AY122</f>
        <v>452.75696828010427</v>
      </c>
      <c r="J122" s="84">
        <f>COUNTA(M122,Q122,U122,AC122,AG122,Y122,AK122,AO122,AS122,AW122)</f>
        <v>4</v>
      </c>
      <c r="K122" s="372">
        <f>I122</f>
        <v>452.75696828010427</v>
      </c>
      <c r="L122" s="133"/>
      <c r="M122" s="63"/>
      <c r="N122" s="83"/>
      <c r="O122" s="140"/>
      <c r="P122" s="120"/>
      <c r="Q122" s="63" t="s">
        <v>32</v>
      </c>
      <c r="R122" s="83">
        <v>3</v>
      </c>
      <c r="S122" s="140">
        <v>101.6338405137609</v>
      </c>
      <c r="T122" s="120"/>
      <c r="U122" s="63" t="s">
        <v>22</v>
      </c>
      <c r="V122" s="83" t="s">
        <v>75</v>
      </c>
      <c r="W122" s="140">
        <v>117.60299956639813</v>
      </c>
      <c r="X122" s="207"/>
      <c r="Y122" s="208"/>
      <c r="Z122" s="209"/>
      <c r="AA122" s="140"/>
      <c r="AB122" s="120"/>
      <c r="AC122" s="63"/>
      <c r="AD122" s="83"/>
      <c r="AE122" s="206"/>
      <c r="AF122" s="207"/>
      <c r="AG122" s="208" t="s">
        <v>22</v>
      </c>
      <c r="AH122" s="209">
        <v>2</v>
      </c>
      <c r="AI122" s="206">
        <v>127.92722538380309</v>
      </c>
      <c r="AJ122" s="207"/>
      <c r="AK122" s="208"/>
      <c r="AL122" s="83"/>
      <c r="AM122" s="206"/>
      <c r="AN122" s="207"/>
      <c r="AO122" s="208"/>
      <c r="AP122" s="83"/>
      <c r="AQ122" s="206"/>
      <c r="AR122" s="207"/>
      <c r="AS122" s="208"/>
      <c r="AT122" s="83"/>
      <c r="AU122" s="206"/>
      <c r="AV122" s="207"/>
      <c r="AW122" s="208" t="s">
        <v>32</v>
      </c>
      <c r="AX122" s="209" t="s">
        <v>78</v>
      </c>
      <c r="AY122" s="206">
        <v>105.59290281614216</v>
      </c>
      <c r="BA122" s="243"/>
      <c r="BB122" s="243"/>
      <c r="BC122" s="243"/>
      <c r="BD122" s="243"/>
      <c r="BE122" s="243"/>
      <c r="BF122" s="243"/>
      <c r="BG122" s="243"/>
      <c r="BH122" s="243"/>
      <c r="BI122" s="244"/>
      <c r="BJ122" s="215"/>
      <c r="BK122" s="215"/>
      <c r="BL122" s="215"/>
      <c r="BM122" s="215"/>
      <c r="BN122" s="215"/>
    </row>
    <row r="123" spans="1:66" s="67" customFormat="1" ht="12.75" customHeight="1" x14ac:dyDescent="0.2">
      <c r="A123" s="18">
        <v>5</v>
      </c>
      <c r="B123" s="212" t="s">
        <v>22</v>
      </c>
      <c r="C123" s="60" t="s">
        <v>667</v>
      </c>
      <c r="D123" s="19" t="s">
        <v>855</v>
      </c>
      <c r="E123" s="61" t="s">
        <v>891</v>
      </c>
      <c r="F123" s="62"/>
      <c r="G123" s="141">
        <f>O123+S123+W123+AA123+AE123</f>
        <v>116.34205658778579</v>
      </c>
      <c r="H123" s="204">
        <f>O123+S123+W123+AE123+AI123+AA123+AM123+AQ123</f>
        <v>425.77156907146576</v>
      </c>
      <c r="I123" s="204">
        <f>O123+S123+W123+AE123+AI123+AA123+AQ123+AM123+AU123+AY123</f>
        <v>475.93511371252055</v>
      </c>
      <c r="J123" s="84">
        <f>COUNTA(M123,Q123,U123,AC123,AG123,Y123,AK123,AO123,AS123,AW123)</f>
        <v>6</v>
      </c>
      <c r="K123" s="372">
        <f>W123+AI123+AM123+AQ123+AY123</f>
        <v>437.14455690793375</v>
      </c>
      <c r="L123" s="133"/>
      <c r="M123" s="63"/>
      <c r="N123" s="83"/>
      <c r="O123" s="140"/>
      <c r="P123" s="120"/>
      <c r="Q123" s="63" t="s">
        <v>32</v>
      </c>
      <c r="R123" s="83">
        <v>7</v>
      </c>
      <c r="S123" s="140">
        <v>38.790556804586728</v>
      </c>
      <c r="T123" s="120"/>
      <c r="U123" s="63" t="s">
        <v>22</v>
      </c>
      <c r="V123" s="83" t="s">
        <v>77</v>
      </c>
      <c r="W123" s="140">
        <v>77.551499783199063</v>
      </c>
      <c r="X123" s="207"/>
      <c r="Y123" s="208"/>
      <c r="Z123" s="209"/>
      <c r="AA123" s="140"/>
      <c r="AB123" s="120"/>
      <c r="AC123" s="63"/>
      <c r="AD123" s="83"/>
      <c r="AE123" s="206"/>
      <c r="AF123" s="207"/>
      <c r="AG123" s="208" t="s">
        <v>22</v>
      </c>
      <c r="AH123" s="209">
        <v>3</v>
      </c>
      <c r="AI123" s="206">
        <v>110.03175334010996</v>
      </c>
      <c r="AJ123" s="207"/>
      <c r="AK123" s="208" t="s">
        <v>138</v>
      </c>
      <c r="AL123" s="83">
        <v>1</v>
      </c>
      <c r="AM123" s="206">
        <v>130.10299956639813</v>
      </c>
      <c r="AN123" s="207"/>
      <c r="AO123" s="208" t="s">
        <v>32</v>
      </c>
      <c r="AP123" s="83">
        <v>4</v>
      </c>
      <c r="AQ123" s="206">
        <v>69.29475957717186</v>
      </c>
      <c r="AR123" s="207"/>
      <c r="AS123" s="208"/>
      <c r="AT123" s="83"/>
      <c r="AU123" s="206"/>
      <c r="AV123" s="207"/>
      <c r="AW123" s="208" t="s">
        <v>1305</v>
      </c>
      <c r="AX123" s="209" t="s">
        <v>78</v>
      </c>
      <c r="AY123" s="206">
        <v>50.163544641054756</v>
      </c>
      <c r="BA123" s="243"/>
      <c r="BB123" s="243"/>
      <c r="BC123" s="243"/>
      <c r="BD123" s="243"/>
      <c r="BE123" s="243"/>
      <c r="BF123" s="243"/>
      <c r="BG123" s="243"/>
      <c r="BH123" s="243"/>
      <c r="BI123" s="244"/>
      <c r="BJ123" s="215"/>
      <c r="BK123" s="215"/>
      <c r="BL123" s="215"/>
      <c r="BM123" s="215"/>
      <c r="BN123" s="215"/>
    </row>
    <row r="124" spans="1:66" s="67" customFormat="1" ht="12.75" customHeight="1" x14ac:dyDescent="0.2">
      <c r="A124" s="18">
        <v>6</v>
      </c>
      <c r="B124" s="212" t="s">
        <v>22</v>
      </c>
      <c r="C124" s="60" t="s">
        <v>731</v>
      </c>
      <c r="D124" s="19" t="s">
        <v>732</v>
      </c>
      <c r="E124" s="61" t="s">
        <v>733</v>
      </c>
      <c r="F124" s="62"/>
      <c r="G124" s="141">
        <f>O124+S124+W124+AA124+AE124</f>
        <v>145.15449934959719</v>
      </c>
      <c r="H124" s="204">
        <f>O124+S124+W124+AE124+AI124+AA124+AM124+AQ124</f>
        <v>145.15449934959719</v>
      </c>
      <c r="I124" s="204">
        <f>O124+S124+W124+AE124+AI124+AA124+AQ124+AM124+AU124+AY124</f>
        <v>396.26050322955336</v>
      </c>
      <c r="J124" s="84">
        <f>COUNTA(M124,Q124,U124,AC124,AG124,Y124,AK124,AO124,AS124,AW124)</f>
        <v>3</v>
      </c>
      <c r="K124" s="372">
        <f>I124</f>
        <v>396.26050322955336</v>
      </c>
      <c r="L124" s="133"/>
      <c r="M124" s="63"/>
      <c r="N124" s="83"/>
      <c r="O124" s="140"/>
      <c r="P124" s="120"/>
      <c r="Q124" s="63"/>
      <c r="R124" s="83"/>
      <c r="S124" s="140"/>
      <c r="T124" s="120"/>
      <c r="U124" s="63" t="s">
        <v>22</v>
      </c>
      <c r="V124" s="83" t="s">
        <v>74</v>
      </c>
      <c r="W124" s="140">
        <v>145.15449934959719</v>
      </c>
      <c r="X124" s="207"/>
      <c r="Y124" s="208"/>
      <c r="Z124" s="209"/>
      <c r="AA124" s="140"/>
      <c r="AB124" s="120"/>
      <c r="AC124" s="63"/>
      <c r="AD124" s="83"/>
      <c r="AE124" s="206"/>
      <c r="AF124" s="207"/>
      <c r="AG124" s="208"/>
      <c r="AH124" s="209"/>
      <c r="AI124" s="206"/>
      <c r="AJ124" s="207"/>
      <c r="AK124" s="208"/>
      <c r="AL124" s="83"/>
      <c r="AM124" s="206"/>
      <c r="AN124" s="207"/>
      <c r="AO124" s="208"/>
      <c r="AP124" s="83"/>
      <c r="AQ124" s="206"/>
      <c r="AR124" s="207"/>
      <c r="AS124" s="208" t="s">
        <v>32</v>
      </c>
      <c r="AT124" s="83">
        <v>2</v>
      </c>
      <c r="AU124" s="206">
        <v>135.11204485785569</v>
      </c>
      <c r="AV124" s="207"/>
      <c r="AW124" s="208" t="s">
        <v>32</v>
      </c>
      <c r="AX124" s="209" t="s">
        <v>77</v>
      </c>
      <c r="AY124" s="206">
        <v>115.99395902210053</v>
      </c>
      <c r="BA124" s="243"/>
      <c r="BB124" s="243"/>
      <c r="BC124" s="243"/>
      <c r="BD124" s="243"/>
      <c r="BE124" s="243"/>
      <c r="BF124" s="243"/>
      <c r="BG124" s="243"/>
      <c r="BH124" s="243"/>
      <c r="BI124" s="244"/>
      <c r="BJ124" s="215"/>
      <c r="BK124" s="215"/>
      <c r="BL124" s="215"/>
      <c r="BM124" s="215"/>
      <c r="BN124" s="215"/>
    </row>
    <row r="125" spans="1:66" s="67" customFormat="1" ht="12.75" customHeight="1" x14ac:dyDescent="0.2">
      <c r="A125" s="18">
        <v>7</v>
      </c>
      <c r="B125" s="212" t="s">
        <v>22</v>
      </c>
      <c r="C125" s="60" t="s">
        <v>101</v>
      </c>
      <c r="D125" s="19" t="s">
        <v>52</v>
      </c>
      <c r="E125" s="61" t="s">
        <v>125</v>
      </c>
      <c r="F125" s="62"/>
      <c r="G125" s="141">
        <f>O125+S125+W125+AA125+AE125</f>
        <v>144.48179170503101</v>
      </c>
      <c r="H125" s="204">
        <f>O125+S125+W125+AE125+AI125+AA125+AM125+AQ125</f>
        <v>144.48179170503101</v>
      </c>
      <c r="I125" s="204">
        <f>O125+S125+W125+AE125+AI125+AA125+AQ125+AM125+AU125+AY125</f>
        <v>391.44286787531655</v>
      </c>
      <c r="J125" s="84">
        <f>COUNTA(M125,Q125,U125,AC125,AG125,Y125,AK125,AO125,AS125,AW125)</f>
        <v>4</v>
      </c>
      <c r="K125" s="372">
        <f>I125</f>
        <v>391.44286787531655</v>
      </c>
      <c r="L125" s="133"/>
      <c r="M125" s="63"/>
      <c r="N125" s="83"/>
      <c r="O125" s="140"/>
      <c r="P125" s="120"/>
      <c r="Q125" s="63" t="s">
        <v>32</v>
      </c>
      <c r="R125" s="83">
        <v>4</v>
      </c>
      <c r="S125" s="140">
        <v>84.275792572234778</v>
      </c>
      <c r="T125" s="120"/>
      <c r="U125" s="63" t="s">
        <v>22</v>
      </c>
      <c r="V125" s="83" t="s">
        <v>78</v>
      </c>
      <c r="W125" s="140">
        <v>60.205999132796236</v>
      </c>
      <c r="X125" s="207"/>
      <c r="Y125" s="208"/>
      <c r="Z125" s="209"/>
      <c r="AA125" s="140"/>
      <c r="AB125" s="120"/>
      <c r="AC125" s="63"/>
      <c r="AD125" s="83"/>
      <c r="AE125" s="206"/>
      <c r="AF125" s="207"/>
      <c r="AG125" s="208"/>
      <c r="AH125" s="209"/>
      <c r="AI125" s="206"/>
      <c r="AJ125" s="207"/>
      <c r="AK125" s="208"/>
      <c r="AL125" s="83"/>
      <c r="AM125" s="206"/>
      <c r="AN125" s="207"/>
      <c r="AO125" s="208"/>
      <c r="AP125" s="83"/>
      <c r="AQ125" s="206"/>
      <c r="AR125" s="207"/>
      <c r="AS125" s="208" t="s">
        <v>32</v>
      </c>
      <c r="AT125" s="83">
        <v>3</v>
      </c>
      <c r="AU125" s="206">
        <v>119.16462476221449</v>
      </c>
      <c r="AV125" s="207"/>
      <c r="AW125" s="208" t="s">
        <v>32</v>
      </c>
      <c r="AX125" s="209" t="s">
        <v>76</v>
      </c>
      <c r="AY125" s="206">
        <v>127.79645140807106</v>
      </c>
      <c r="BA125" s="243"/>
      <c r="BB125" s="243"/>
      <c r="BC125" s="243"/>
      <c r="BD125" s="243"/>
      <c r="BE125" s="243"/>
      <c r="BF125" s="243"/>
      <c r="BG125" s="243"/>
      <c r="BH125" s="243"/>
      <c r="BI125" s="244"/>
      <c r="BJ125" s="215"/>
      <c r="BK125" s="215"/>
      <c r="BL125" s="215"/>
      <c r="BM125" s="215"/>
      <c r="BN125" s="215"/>
    </row>
    <row r="126" spans="1:66" s="67" customFormat="1" ht="12.75" customHeight="1" x14ac:dyDescent="0.2">
      <c r="A126" s="18">
        <v>8</v>
      </c>
      <c r="B126" s="212" t="s">
        <v>22</v>
      </c>
      <c r="C126" s="60" t="s">
        <v>663</v>
      </c>
      <c r="D126" s="19" t="s">
        <v>154</v>
      </c>
      <c r="E126" s="61" t="s">
        <v>880</v>
      </c>
      <c r="F126" s="62"/>
      <c r="G126" s="141">
        <f>O126+S126+W126+AA126+AE126</f>
        <v>268.61111111111109</v>
      </c>
      <c r="H126" s="204">
        <f>O126+S126+W126+AE126+AI126+AA126+AM126+AQ126</f>
        <v>399.53215342963983</v>
      </c>
      <c r="I126" s="204">
        <f>O126+S126+W126+AE126+AI126+AA126+AQ126+AM126+AU126+AY126</f>
        <v>522.59062793748296</v>
      </c>
      <c r="J126" s="84">
        <f>COUNTA(M126,Q126,U126,AC126,AG126,Y126,AK126,AO126,AS126,AW126)</f>
        <v>8</v>
      </c>
      <c r="K126" s="374">
        <f>S126+AA126+AE126+AI126+AY126</f>
        <v>376.22872729692466</v>
      </c>
      <c r="L126" s="133"/>
      <c r="M126" s="63"/>
      <c r="N126" s="83"/>
      <c r="O126" s="140"/>
      <c r="P126" s="120"/>
      <c r="Q126" s="63" t="s">
        <v>32</v>
      </c>
      <c r="R126" s="83">
        <v>6</v>
      </c>
      <c r="S126" s="140">
        <v>53.249007397228503</v>
      </c>
      <c r="T126" s="120"/>
      <c r="U126" s="63" t="s">
        <v>22</v>
      </c>
      <c r="V126" s="83" t="s">
        <v>79</v>
      </c>
      <c r="W126" s="140">
        <v>43.746936830414995</v>
      </c>
      <c r="X126" s="207"/>
      <c r="Y126" s="208" t="s">
        <v>22</v>
      </c>
      <c r="Z126" s="209">
        <v>4</v>
      </c>
      <c r="AA126" s="140">
        <v>89.897000433601875</v>
      </c>
      <c r="AB126" s="120"/>
      <c r="AC126" s="63" t="s">
        <v>22</v>
      </c>
      <c r="AD126" s="83">
        <v>3</v>
      </c>
      <c r="AE126" s="206">
        <v>81.71816644986572</v>
      </c>
      <c r="AF126" s="207"/>
      <c r="AG126" s="208" t="s">
        <v>22</v>
      </c>
      <c r="AH126" s="209">
        <v>5</v>
      </c>
      <c r="AI126" s="206">
        <v>80.75749767747395</v>
      </c>
      <c r="AJ126" s="207"/>
      <c r="AK126" s="208"/>
      <c r="AL126" s="83"/>
      <c r="AM126" s="206"/>
      <c r="AN126" s="207"/>
      <c r="AO126" s="208" t="s">
        <v>32</v>
      </c>
      <c r="AP126" s="83">
        <v>5</v>
      </c>
      <c r="AQ126" s="206">
        <v>50.163544641054756</v>
      </c>
      <c r="AR126" s="207"/>
      <c r="AS126" s="208" t="s">
        <v>32</v>
      </c>
      <c r="AT126" s="83">
        <v>9</v>
      </c>
      <c r="AU126" s="206">
        <v>52.45141916908851</v>
      </c>
      <c r="AV126" s="207"/>
      <c r="AW126" s="208" t="s">
        <v>32</v>
      </c>
      <c r="AX126" s="209" t="s">
        <v>88</v>
      </c>
      <c r="AY126" s="206">
        <v>70.60705533875462</v>
      </c>
      <c r="BA126" s="243"/>
      <c r="BB126" s="243"/>
      <c r="BC126" s="243"/>
      <c r="BD126" s="243"/>
      <c r="BE126" s="243"/>
      <c r="BF126" s="243"/>
      <c r="BG126" s="243"/>
      <c r="BH126" s="243"/>
      <c r="BI126" s="244"/>
      <c r="BJ126" s="215"/>
      <c r="BK126" s="215"/>
      <c r="BL126" s="215"/>
      <c r="BM126" s="215"/>
      <c r="BN126" s="215"/>
    </row>
    <row r="127" spans="1:66" s="67" customFormat="1" ht="12.75" customHeight="1" x14ac:dyDescent="0.2">
      <c r="A127" s="18">
        <v>9</v>
      </c>
      <c r="B127" s="212" t="s">
        <v>22</v>
      </c>
      <c r="C127" s="60">
        <v>50</v>
      </c>
      <c r="D127" s="19" t="s">
        <v>1396</v>
      </c>
      <c r="E127" s="61" t="s">
        <v>393</v>
      </c>
      <c r="F127" s="62"/>
      <c r="G127" s="141">
        <f>O127+S127+W127+AA127+AE127</f>
        <v>0</v>
      </c>
      <c r="H127" s="204">
        <f>O127+S127+W127+AE127+AI127+AA127+AM127+AQ127</f>
        <v>94.693907418785869</v>
      </c>
      <c r="I127" s="204">
        <f>O127+S127+W127+AE127+AI127+AA127+AQ127+AM127+AU127+AY127</f>
        <v>342.4394427168495</v>
      </c>
      <c r="J127" s="84">
        <f>COUNTA(M127,Q127,U127,AC127,AG127,Y127,AK127,AO127,AS127,AW127)</f>
        <v>3</v>
      </c>
      <c r="K127" s="372">
        <f>I127</f>
        <v>342.4394427168495</v>
      </c>
      <c r="L127" s="133"/>
      <c r="M127" s="63"/>
      <c r="N127" s="83"/>
      <c r="O127" s="140"/>
      <c r="P127" s="120"/>
      <c r="Q127" s="63"/>
      <c r="R127" s="83"/>
      <c r="S127" s="140"/>
      <c r="T127" s="120"/>
      <c r="U127" s="63"/>
      <c r="V127" s="83"/>
      <c r="W127" s="140"/>
      <c r="X127" s="207"/>
      <c r="Y127" s="208"/>
      <c r="Z127" s="209"/>
      <c r="AA127" s="140"/>
      <c r="AB127" s="120"/>
      <c r="AC127" s="63"/>
      <c r="AD127" s="83"/>
      <c r="AE127" s="206"/>
      <c r="AF127" s="207"/>
      <c r="AG127" s="208" t="s">
        <v>22</v>
      </c>
      <c r="AH127" s="209">
        <v>4</v>
      </c>
      <c r="AI127" s="206">
        <v>94.693907418785869</v>
      </c>
      <c r="AJ127" s="207"/>
      <c r="AK127" s="208"/>
      <c r="AL127" s="83"/>
      <c r="AM127" s="206"/>
      <c r="AN127" s="207"/>
      <c r="AO127" s="208"/>
      <c r="AP127" s="83"/>
      <c r="AQ127" s="206"/>
      <c r="AR127" s="207"/>
      <c r="AS127" s="208" t="s">
        <v>32</v>
      </c>
      <c r="AT127" s="83">
        <v>5</v>
      </c>
      <c r="AU127" s="206">
        <v>93.786472995682388</v>
      </c>
      <c r="AV127" s="207"/>
      <c r="AW127" s="208" t="s">
        <v>33</v>
      </c>
      <c r="AX127" s="209" t="s">
        <v>74</v>
      </c>
      <c r="AY127" s="206">
        <v>153.95906230238126</v>
      </c>
      <c r="BA127" s="243"/>
      <c r="BB127" s="243"/>
      <c r="BC127" s="243"/>
      <c r="BD127" s="243"/>
      <c r="BE127" s="243"/>
      <c r="BF127" s="243"/>
      <c r="BG127" s="243"/>
      <c r="BH127" s="243"/>
      <c r="BI127" s="244"/>
      <c r="BJ127" s="215"/>
      <c r="BK127" s="215"/>
      <c r="BL127" s="215"/>
      <c r="BM127" s="215"/>
      <c r="BN127" s="215"/>
    </row>
    <row r="128" spans="1:66" s="67" customFormat="1" ht="12.75" customHeight="1" x14ac:dyDescent="0.2">
      <c r="A128" s="18">
        <v>10</v>
      </c>
      <c r="B128" s="212" t="s">
        <v>22</v>
      </c>
      <c r="C128" s="60" t="s">
        <v>401</v>
      </c>
      <c r="D128" s="19" t="s">
        <v>402</v>
      </c>
      <c r="E128" s="61" t="s">
        <v>403</v>
      </c>
      <c r="F128" s="62"/>
      <c r="G128" s="141">
        <f>O128+S128+W128+AA128+AE128</f>
        <v>150</v>
      </c>
      <c r="H128" s="204">
        <f>O128+S128+W128+AE128+AI128+AA128+AM128+AQ128</f>
        <v>302.06963425791128</v>
      </c>
      <c r="I128" s="204">
        <f>O128+S128+W128+AE128+AI128+AA128+AQ128+AM128+AU128+AY128</f>
        <v>302.06963425791128</v>
      </c>
      <c r="J128" s="84">
        <f>COUNTA(M128,Q128,U128,AC128,AG128,Y128,AK128,AO128,AS128,AW128)</f>
        <v>2</v>
      </c>
      <c r="K128" s="373">
        <f>I128</f>
        <v>302.06963425791128</v>
      </c>
      <c r="L128" s="133"/>
      <c r="M128" s="63"/>
      <c r="N128" s="83"/>
      <c r="O128" s="140"/>
      <c r="P128" s="120"/>
      <c r="Q128" s="63"/>
      <c r="R128" s="83"/>
      <c r="S128" s="140"/>
      <c r="T128" s="120"/>
      <c r="U128" s="63"/>
      <c r="V128" s="83"/>
      <c r="W128" s="140"/>
      <c r="X128" s="207"/>
      <c r="Y128" s="208" t="s">
        <v>22</v>
      </c>
      <c r="Z128" s="209">
        <v>1</v>
      </c>
      <c r="AA128" s="140">
        <v>150</v>
      </c>
      <c r="AB128" s="120"/>
      <c r="AC128" s="63"/>
      <c r="AD128" s="83"/>
      <c r="AE128" s="206"/>
      <c r="AF128" s="207"/>
      <c r="AG128" s="208" t="s">
        <v>22</v>
      </c>
      <c r="AH128" s="209">
        <v>1</v>
      </c>
      <c r="AI128" s="206">
        <v>152.06963425791125</v>
      </c>
      <c r="AJ128" s="207"/>
      <c r="AK128" s="208"/>
      <c r="AL128" s="83"/>
      <c r="AM128" s="206"/>
      <c r="AN128" s="207"/>
      <c r="AO128" s="208"/>
      <c r="AP128" s="83"/>
      <c r="AQ128" s="206"/>
      <c r="AR128" s="207"/>
      <c r="AS128" s="208"/>
      <c r="AT128" s="83"/>
      <c r="AU128" s="206"/>
      <c r="AV128" s="207"/>
      <c r="AW128" s="208"/>
      <c r="AX128" s="209"/>
      <c r="AY128" s="206"/>
      <c r="BA128" s="243"/>
      <c r="BB128" s="243"/>
      <c r="BC128" s="243"/>
      <c r="BD128" s="243"/>
      <c r="BE128" s="243"/>
      <c r="BF128" s="243"/>
      <c r="BG128" s="243"/>
      <c r="BH128" s="243"/>
      <c r="BI128" s="244"/>
      <c r="BJ128" s="215"/>
      <c r="BK128" s="215"/>
      <c r="BL128" s="215"/>
      <c r="BM128" s="215"/>
      <c r="BN128" s="215"/>
    </row>
    <row r="129" spans="1:66" s="67" customFormat="1" ht="12.75" customHeight="1" x14ac:dyDescent="0.2">
      <c r="A129" s="18">
        <v>11</v>
      </c>
      <c r="B129" s="212" t="s">
        <v>22</v>
      </c>
      <c r="C129" s="60" t="s">
        <v>680</v>
      </c>
      <c r="D129" s="19" t="s">
        <v>835</v>
      </c>
      <c r="E129" s="61" t="s">
        <v>872</v>
      </c>
      <c r="F129" s="62"/>
      <c r="G129" s="141">
        <f>O129+S129+W129+AA129+AE129</f>
        <v>138.90756251918219</v>
      </c>
      <c r="H129" s="204">
        <f>O129+S129+W129+AE129+AI129+AA129+AM129+AQ129</f>
        <v>138.90756251918219</v>
      </c>
      <c r="I129" s="204">
        <f>O129+S129+W129+AE129+AI129+AA129+AQ129+AM129+AU129+AY129</f>
        <v>269.48179170503101</v>
      </c>
      <c r="J129" s="84">
        <f>COUNTA(M129,Q129,U129,AC129,AG129,Y129,AK129,AO129,AS129,AW129)</f>
        <v>2</v>
      </c>
      <c r="K129" s="373">
        <f>I129</f>
        <v>269.48179170503101</v>
      </c>
      <c r="L129" s="133"/>
      <c r="M129" s="63"/>
      <c r="N129" s="83"/>
      <c r="O129" s="140"/>
      <c r="P129" s="120"/>
      <c r="Q129" s="63" t="s">
        <v>33</v>
      </c>
      <c r="R129" s="83">
        <v>1</v>
      </c>
      <c r="S129" s="140">
        <v>138.90756251918219</v>
      </c>
      <c r="T129" s="120"/>
      <c r="U129" s="63"/>
      <c r="V129" s="83"/>
      <c r="W129" s="140"/>
      <c r="X129" s="207"/>
      <c r="Y129" s="208"/>
      <c r="Z129" s="209"/>
      <c r="AA129" s="140"/>
      <c r="AB129" s="120"/>
      <c r="AC129" s="63"/>
      <c r="AD129" s="83"/>
      <c r="AE129" s="206"/>
      <c r="AF129" s="207"/>
      <c r="AG129" s="208"/>
      <c r="AH129" s="209"/>
      <c r="AI129" s="206"/>
      <c r="AJ129" s="207"/>
      <c r="AK129" s="208"/>
      <c r="AL129" s="83"/>
      <c r="AM129" s="206"/>
      <c r="AN129" s="207"/>
      <c r="AO129" s="208"/>
      <c r="AP129" s="83"/>
      <c r="AQ129" s="206"/>
      <c r="AR129" s="207"/>
      <c r="AS129" s="208"/>
      <c r="AT129" s="83"/>
      <c r="AU129" s="206"/>
      <c r="AV129" s="207"/>
      <c r="AW129" s="208" t="s">
        <v>33</v>
      </c>
      <c r="AX129" s="209" t="s">
        <v>75</v>
      </c>
      <c r="AY129" s="206">
        <v>130.57422918584882</v>
      </c>
      <c r="BA129" s="243"/>
      <c r="BB129" s="243"/>
      <c r="BC129" s="243"/>
      <c r="BD129" s="243"/>
      <c r="BE129" s="243"/>
      <c r="BF129" s="243"/>
      <c r="BG129" s="243"/>
      <c r="BH129" s="243"/>
      <c r="BI129" s="244"/>
      <c r="BJ129" s="215"/>
      <c r="BK129" s="215"/>
      <c r="BL129" s="215"/>
      <c r="BM129" s="215"/>
      <c r="BN129" s="215"/>
    </row>
    <row r="130" spans="1:66" s="67" customFormat="1" ht="12.75" customHeight="1" x14ac:dyDescent="0.2">
      <c r="A130" s="18">
        <v>12</v>
      </c>
      <c r="B130" s="212" t="s">
        <v>22</v>
      </c>
      <c r="C130" s="60" t="s">
        <v>99</v>
      </c>
      <c r="D130" s="19" t="s">
        <v>1329</v>
      </c>
      <c r="E130" s="61" t="s">
        <v>300</v>
      </c>
      <c r="F130" s="62"/>
      <c r="G130" s="141">
        <f>O130+S130+W130+AA130+AE130</f>
        <v>0</v>
      </c>
      <c r="H130" s="204">
        <f>O130+S130+W130+AE130+AI130+AA130+AM130+AQ130</f>
        <v>0</v>
      </c>
      <c r="I130" s="204">
        <f>O130+S130+W130+AE130+AI130+AA130+AQ130+AM130+AU130+AY130</f>
        <v>268.53845604410765</v>
      </c>
      <c r="J130" s="84">
        <f>COUNTA(M130,Q130,U130,AC130,AG130,Y130,AK130,AO130,AS130,AW130)</f>
        <v>2</v>
      </c>
      <c r="K130" s="373">
        <f>I130</f>
        <v>268.53845604410765</v>
      </c>
      <c r="L130" s="133"/>
      <c r="M130" s="63"/>
      <c r="N130" s="83"/>
      <c r="O130" s="140"/>
      <c r="P130" s="120"/>
      <c r="Q130" s="63"/>
      <c r="R130" s="83"/>
      <c r="S130" s="140"/>
      <c r="T130" s="120"/>
      <c r="U130" s="63"/>
      <c r="V130" s="83"/>
      <c r="W130" s="140"/>
      <c r="X130" s="207"/>
      <c r="Y130" s="208"/>
      <c r="Z130" s="209"/>
      <c r="AA130" s="140"/>
      <c r="AB130" s="120"/>
      <c r="AC130" s="63"/>
      <c r="AD130" s="83"/>
      <c r="AE130" s="206"/>
      <c r="AF130" s="207"/>
      <c r="AG130" s="208"/>
      <c r="AH130" s="209"/>
      <c r="AI130" s="206"/>
      <c r="AJ130" s="207"/>
      <c r="AK130" s="208"/>
      <c r="AL130" s="83"/>
      <c r="AM130" s="206"/>
      <c r="AN130" s="207"/>
      <c r="AO130" s="208"/>
      <c r="AP130" s="83"/>
      <c r="AQ130" s="206"/>
      <c r="AR130" s="207"/>
      <c r="AS130" s="208" t="s">
        <v>32</v>
      </c>
      <c r="AT130" s="83">
        <v>4</v>
      </c>
      <c r="AU130" s="206">
        <v>105.77483078894235</v>
      </c>
      <c r="AV130" s="207"/>
      <c r="AW130" s="208" t="s">
        <v>32</v>
      </c>
      <c r="AX130" s="209" t="s">
        <v>74</v>
      </c>
      <c r="AY130" s="206">
        <v>162.76362525516529</v>
      </c>
      <c r="BA130" s="243"/>
      <c r="BB130" s="243"/>
      <c r="BC130" s="243"/>
      <c r="BD130" s="243"/>
      <c r="BE130" s="243"/>
      <c r="BF130" s="243"/>
      <c r="BG130" s="243"/>
      <c r="BH130" s="243"/>
      <c r="BI130" s="244"/>
      <c r="BJ130" s="215"/>
      <c r="BK130" s="215"/>
      <c r="BL130" s="215"/>
      <c r="BM130" s="215"/>
      <c r="BN130" s="215"/>
    </row>
    <row r="131" spans="1:66" s="67" customFormat="1" ht="12.75" customHeight="1" x14ac:dyDescent="0.2">
      <c r="A131" s="18">
        <v>13</v>
      </c>
      <c r="B131" s="212" t="s">
        <v>22</v>
      </c>
      <c r="C131" s="60" t="s">
        <v>754</v>
      </c>
      <c r="D131" s="19" t="s">
        <v>126</v>
      </c>
      <c r="E131" s="61" t="s">
        <v>127</v>
      </c>
      <c r="F131" s="62"/>
      <c r="G131" s="141">
        <f>O131+S131+W131+AA131+AE131</f>
        <v>134.94850021680094</v>
      </c>
      <c r="H131" s="204">
        <f>O131+S131+W131+AE131+AI131+AA131+AM131+AQ131</f>
        <v>254.16666666666666</v>
      </c>
      <c r="I131" s="204">
        <f>O131+S131+W131+AE131+AI131+AA131+AQ131+AM131+AU131+AY131</f>
        <v>254.16666666666666</v>
      </c>
      <c r="J131" s="84">
        <f>COUNTA(M131,Q131,U131,AC131,AG131,Y131,AK131,AO131,AS131,AW131)</f>
        <v>3</v>
      </c>
      <c r="K131" s="372">
        <f>I131</f>
        <v>254.16666666666666</v>
      </c>
      <c r="L131" s="133"/>
      <c r="M131" s="63"/>
      <c r="N131" s="83"/>
      <c r="O131" s="140"/>
      <c r="P131" s="120"/>
      <c r="Q131" s="63"/>
      <c r="R131" s="83"/>
      <c r="S131" s="140"/>
      <c r="T131" s="120"/>
      <c r="U131" s="63" t="s">
        <v>358</v>
      </c>
      <c r="V131" s="83" t="s">
        <v>74</v>
      </c>
      <c r="W131" s="140">
        <v>134.94850021680094</v>
      </c>
      <c r="X131" s="207"/>
      <c r="Y131" s="208"/>
      <c r="Z131" s="209"/>
      <c r="AA131" s="140"/>
      <c r="AB131" s="120"/>
      <c r="AC131" s="63"/>
      <c r="AD131" s="83"/>
      <c r="AE131" s="206"/>
      <c r="AF131" s="207"/>
      <c r="AG131" s="208"/>
      <c r="AH131" s="209"/>
      <c r="AI131" s="206"/>
      <c r="AJ131" s="207"/>
      <c r="AK131" s="208" t="s">
        <v>955</v>
      </c>
      <c r="AL131" s="83">
        <v>2</v>
      </c>
      <c r="AM131" s="206">
        <v>75.471229619450725</v>
      </c>
      <c r="AN131" s="207"/>
      <c r="AO131" s="208" t="s">
        <v>33</v>
      </c>
      <c r="AP131" s="83">
        <v>6</v>
      </c>
      <c r="AQ131" s="206">
        <v>43.746936830414995</v>
      </c>
      <c r="AR131" s="207"/>
      <c r="AS131" s="208"/>
      <c r="AT131" s="83"/>
      <c r="AU131" s="206"/>
      <c r="AV131" s="207"/>
      <c r="AW131" s="208"/>
      <c r="AX131" s="209"/>
      <c r="AY131" s="206"/>
      <c r="BA131" s="243"/>
      <c r="BB131" s="243"/>
      <c r="BC131" s="243"/>
      <c r="BD131" s="243"/>
      <c r="BE131" s="243"/>
      <c r="BF131" s="243"/>
      <c r="BG131" s="243"/>
      <c r="BH131" s="243"/>
      <c r="BI131" s="244"/>
      <c r="BJ131" s="215"/>
      <c r="BK131" s="215"/>
      <c r="BL131" s="215"/>
      <c r="BM131" s="215"/>
      <c r="BN131" s="215"/>
    </row>
    <row r="132" spans="1:66" s="67" customFormat="1" ht="12.75" customHeight="1" x14ac:dyDescent="0.2">
      <c r="A132" s="18">
        <v>14</v>
      </c>
      <c r="B132" s="212" t="s">
        <v>22</v>
      </c>
      <c r="C132" s="60" t="s">
        <v>676</v>
      </c>
      <c r="D132" s="19" t="s">
        <v>866</v>
      </c>
      <c r="E132" s="61" t="s">
        <v>876</v>
      </c>
      <c r="F132" s="62"/>
      <c r="G132" s="141">
        <f>O132+S132+W132+AA132+AE132</f>
        <v>0</v>
      </c>
      <c r="H132" s="204">
        <f>O132+S132+W132+AE132+AI132+AA132+AM132+AQ132</f>
        <v>0</v>
      </c>
      <c r="I132" s="204">
        <f>O132+S132+W132+AE132+AI132+AA132+AQ132+AM132+AU132+AY132</f>
        <v>222.71212547196626</v>
      </c>
      <c r="J132" s="84">
        <f>COUNTA(M132,Q132,U132,AC132,AG132,Y132,AK132,AO132,AS132,AW132)</f>
        <v>3</v>
      </c>
      <c r="K132" s="373">
        <f>I132</f>
        <v>222.71212547196626</v>
      </c>
      <c r="L132" s="133"/>
      <c r="M132" s="63"/>
      <c r="N132" s="83"/>
      <c r="O132" s="140"/>
      <c r="P132" s="120"/>
      <c r="Q132" s="63" t="s">
        <v>32</v>
      </c>
      <c r="R132" s="83" t="s">
        <v>17</v>
      </c>
      <c r="S132" s="140">
        <v>0</v>
      </c>
      <c r="T132" s="120"/>
      <c r="U132" s="63"/>
      <c r="V132" s="83"/>
      <c r="W132" s="140"/>
      <c r="X132" s="207"/>
      <c r="Y132" s="208"/>
      <c r="Z132" s="209"/>
      <c r="AA132" s="140"/>
      <c r="AB132" s="120"/>
      <c r="AC132" s="63"/>
      <c r="AD132" s="83"/>
      <c r="AE132" s="206"/>
      <c r="AF132" s="207"/>
      <c r="AG132" s="208"/>
      <c r="AH132" s="209"/>
      <c r="AI132" s="206"/>
      <c r="AJ132" s="207"/>
      <c r="AK132" s="208"/>
      <c r="AL132" s="83"/>
      <c r="AM132" s="206"/>
      <c r="AN132" s="207"/>
      <c r="AO132" s="208"/>
      <c r="AP132" s="83"/>
      <c r="AQ132" s="206"/>
      <c r="AR132" s="207"/>
      <c r="AS132" s="208" t="s">
        <v>33</v>
      </c>
      <c r="AT132" s="83">
        <v>1</v>
      </c>
      <c r="AU132" s="206">
        <v>123.85606273598313</v>
      </c>
      <c r="AV132" s="207"/>
      <c r="AW132" s="208" t="s">
        <v>33</v>
      </c>
      <c r="AX132" s="209" t="s">
        <v>77</v>
      </c>
      <c r="AY132" s="206">
        <v>98.85606273598313</v>
      </c>
      <c r="BA132" s="243"/>
      <c r="BB132" s="243"/>
      <c r="BC132" s="243"/>
      <c r="BD132" s="243"/>
      <c r="BE132" s="243"/>
      <c r="BF132" s="243"/>
      <c r="BG132" s="243"/>
      <c r="BH132" s="243"/>
      <c r="BI132" s="244"/>
      <c r="BJ132" s="215"/>
      <c r="BK132" s="215"/>
      <c r="BL132" s="215"/>
      <c r="BM132" s="215"/>
      <c r="BN132" s="215"/>
    </row>
    <row r="133" spans="1:66" s="67" customFormat="1" ht="12.75" customHeight="1" x14ac:dyDescent="0.2">
      <c r="A133" s="18">
        <v>15</v>
      </c>
      <c r="B133" s="212" t="s">
        <v>22</v>
      </c>
      <c r="C133" s="60" t="s">
        <v>671</v>
      </c>
      <c r="D133" s="19" t="s">
        <v>860</v>
      </c>
      <c r="E133" s="61" t="s">
        <v>875</v>
      </c>
      <c r="F133" s="62"/>
      <c r="G133" s="141">
        <f>O133+S133+W133+AA133+AE133</f>
        <v>24.779848344591286</v>
      </c>
      <c r="H133" s="204">
        <f>O133+S133+W133+AE133+AI133+AA133+AM133+AQ133</f>
        <v>95.872285825409108</v>
      </c>
      <c r="I133" s="204">
        <f>O133+S133+W133+AE133+AI133+AA133+AQ133+AM133+AU133+AY133</f>
        <v>209.30861872514058</v>
      </c>
      <c r="J133" s="84">
        <f>COUNTA(M133,Q133,U133,AC133,AG133,Y133,AK133,AO133,AS133,AW133)</f>
        <v>3</v>
      </c>
      <c r="K133" s="372">
        <f>I133</f>
        <v>209.30861872514058</v>
      </c>
      <c r="L133" s="133"/>
      <c r="M133" s="63"/>
      <c r="N133" s="83"/>
      <c r="O133" s="140"/>
      <c r="P133" s="120"/>
      <c r="Q133" s="63" t="s">
        <v>32</v>
      </c>
      <c r="R133" s="83">
        <v>8</v>
      </c>
      <c r="S133" s="140">
        <v>24.779848344591286</v>
      </c>
      <c r="T133" s="120"/>
      <c r="U133" s="63"/>
      <c r="V133" s="83"/>
      <c r="W133" s="140"/>
      <c r="X133" s="207"/>
      <c r="Y133" s="208"/>
      <c r="Z133" s="209"/>
      <c r="AA133" s="140"/>
      <c r="AB133" s="120"/>
      <c r="AC133" s="63"/>
      <c r="AD133" s="83"/>
      <c r="AE133" s="206"/>
      <c r="AF133" s="207"/>
      <c r="AG133" s="208"/>
      <c r="AH133" s="209"/>
      <c r="AI133" s="206"/>
      <c r="AJ133" s="207"/>
      <c r="AK133" s="208" t="s">
        <v>293</v>
      </c>
      <c r="AL133" s="83">
        <v>3</v>
      </c>
      <c r="AM133" s="206">
        <v>71.092437480817821</v>
      </c>
      <c r="AN133" s="207"/>
      <c r="AO133" s="208"/>
      <c r="AP133" s="83"/>
      <c r="AQ133" s="206"/>
      <c r="AR133" s="207"/>
      <c r="AS133" s="208"/>
      <c r="AT133" s="83"/>
      <c r="AU133" s="206"/>
      <c r="AV133" s="207"/>
      <c r="AW133" s="208" t="s">
        <v>33</v>
      </c>
      <c r="AX133" s="209" t="s">
        <v>76</v>
      </c>
      <c r="AY133" s="206">
        <v>113.43633289973147</v>
      </c>
      <c r="BA133" s="243"/>
      <c r="BB133" s="243"/>
      <c r="BC133" s="243"/>
      <c r="BD133" s="243"/>
      <c r="BE133" s="243"/>
      <c r="BF133" s="243"/>
      <c r="BG133" s="243"/>
      <c r="BH133" s="243"/>
      <c r="BI133" s="244"/>
      <c r="BJ133" s="215"/>
      <c r="BK133" s="215"/>
      <c r="BL133" s="215"/>
      <c r="BM133" s="215"/>
      <c r="BN133" s="215"/>
    </row>
    <row r="134" spans="1:66" s="67" customFormat="1" ht="12.75" customHeight="1" x14ac:dyDescent="0.2">
      <c r="A134" s="18">
        <v>16</v>
      </c>
      <c r="B134" s="212" t="s">
        <v>22</v>
      </c>
      <c r="C134" s="60">
        <v>37</v>
      </c>
      <c r="D134" s="19" t="s">
        <v>223</v>
      </c>
      <c r="E134" s="61" t="s">
        <v>224</v>
      </c>
      <c r="F134" s="62"/>
      <c r="G134" s="141">
        <f>O134+S134+W134+AA134+AE134</f>
        <v>138.90756251918219</v>
      </c>
      <c r="H134" s="204">
        <f>O134+S134+W134+AE134+AI134+AA134+AM134+AQ134</f>
        <v>194.17684023092605</v>
      </c>
      <c r="I134" s="204">
        <f>O134+S134+W134+AE134+AI134+AA134+AQ134+AM134+AU134+AY134</f>
        <v>194.17684023092605</v>
      </c>
      <c r="J134" s="84">
        <f>COUNTA(M134,Q134,U134,AC134,AG134,Y134,AK134,AO134,AS134,AW134)</f>
        <v>3</v>
      </c>
      <c r="K134" s="373">
        <f>I134</f>
        <v>194.17684023092605</v>
      </c>
      <c r="L134" s="133"/>
      <c r="M134" s="63"/>
      <c r="N134" s="83"/>
      <c r="O134" s="140"/>
      <c r="P134" s="120"/>
      <c r="Q134" s="63"/>
      <c r="R134" s="83"/>
      <c r="S134" s="140"/>
      <c r="T134" s="120"/>
      <c r="U134" s="63"/>
      <c r="V134" s="83"/>
      <c r="W134" s="140"/>
      <c r="X134" s="207"/>
      <c r="Y134" s="208" t="s">
        <v>22</v>
      </c>
      <c r="Z134" s="209" t="s">
        <v>17</v>
      </c>
      <c r="AA134" s="140">
        <v>0</v>
      </c>
      <c r="AB134" s="120"/>
      <c r="AC134" s="63" t="s">
        <v>22</v>
      </c>
      <c r="AD134" s="83">
        <v>1</v>
      </c>
      <c r="AE134" s="206">
        <v>138.90756251918219</v>
      </c>
      <c r="AF134" s="207"/>
      <c r="AG134" s="208" t="s">
        <v>22</v>
      </c>
      <c r="AH134" s="209">
        <v>7</v>
      </c>
      <c r="AI134" s="206">
        <v>55.269277711743861</v>
      </c>
      <c r="AJ134" s="207"/>
      <c r="AK134" s="208"/>
      <c r="AL134" s="83"/>
      <c r="AM134" s="206"/>
      <c r="AN134" s="207"/>
      <c r="AO134" s="208"/>
      <c r="AP134" s="83"/>
      <c r="AQ134" s="206"/>
      <c r="AR134" s="207"/>
      <c r="AS134" s="208"/>
      <c r="AT134" s="83"/>
      <c r="AU134" s="206"/>
      <c r="AV134" s="207"/>
      <c r="AW134" s="208"/>
      <c r="AX134" s="209"/>
      <c r="AY134" s="206"/>
      <c r="BA134" s="243"/>
      <c r="BB134" s="243"/>
      <c r="BC134" s="243"/>
      <c r="BD134" s="243"/>
      <c r="BE134" s="243"/>
      <c r="BF134" s="243"/>
      <c r="BG134" s="243"/>
      <c r="BH134" s="243"/>
      <c r="BI134" s="244"/>
      <c r="BJ134" s="215"/>
      <c r="BK134" s="215"/>
      <c r="BL134" s="215"/>
      <c r="BM134" s="215"/>
      <c r="BN134" s="215"/>
    </row>
    <row r="135" spans="1:66" s="67" customFormat="1" ht="12.75" customHeight="1" x14ac:dyDescent="0.2">
      <c r="A135" s="18">
        <v>17</v>
      </c>
      <c r="B135" s="212" t="s">
        <v>22</v>
      </c>
      <c r="C135" s="60" t="s">
        <v>647</v>
      </c>
      <c r="D135" s="19" t="s">
        <v>836</v>
      </c>
      <c r="E135" s="61" t="s">
        <v>902</v>
      </c>
      <c r="F135" s="62"/>
      <c r="G135" s="141">
        <f>O135+S135+W135+AA135+AE135</f>
        <v>121.54951457765607</v>
      </c>
      <c r="H135" s="204">
        <f>O135+S135+W135+AE135+AI135+AA135+AM135+AQ135</f>
        <v>121.54951457765607</v>
      </c>
      <c r="I135" s="204">
        <f>O135+S135+W135+AE135+AI135+AA135+AQ135+AM135+AU135+AY135</f>
        <v>193.74387150371228</v>
      </c>
      <c r="J135" s="84">
        <f>COUNTA(M135,Q135,U135,AC135,AG135,Y135,AK135,AO135,AS135,AW135)</f>
        <v>2</v>
      </c>
      <c r="K135" s="373">
        <f>I135</f>
        <v>193.74387150371228</v>
      </c>
      <c r="L135" s="133"/>
      <c r="M135" s="63"/>
      <c r="N135" s="83"/>
      <c r="O135" s="140"/>
      <c r="P135" s="120"/>
      <c r="Q135" s="63" t="s">
        <v>32</v>
      </c>
      <c r="R135" s="83">
        <v>2</v>
      </c>
      <c r="S135" s="140">
        <v>121.54951457765607</v>
      </c>
      <c r="T135" s="120"/>
      <c r="U135" s="63"/>
      <c r="V135" s="83"/>
      <c r="W135" s="140"/>
      <c r="X135" s="207"/>
      <c r="Y135" s="208"/>
      <c r="Z135" s="209"/>
      <c r="AA135" s="140"/>
      <c r="AB135" s="120"/>
      <c r="AC135" s="63"/>
      <c r="AD135" s="83"/>
      <c r="AE135" s="206"/>
      <c r="AF135" s="207"/>
      <c r="AG135" s="208"/>
      <c r="AH135" s="209"/>
      <c r="AI135" s="206"/>
      <c r="AJ135" s="207"/>
      <c r="AK135" s="208"/>
      <c r="AL135" s="83"/>
      <c r="AM135" s="206"/>
      <c r="AN135" s="207"/>
      <c r="AO135" s="208"/>
      <c r="AP135" s="83"/>
      <c r="AQ135" s="206"/>
      <c r="AR135" s="207"/>
      <c r="AS135" s="208" t="s">
        <v>32</v>
      </c>
      <c r="AT135" s="83">
        <v>7</v>
      </c>
      <c r="AU135" s="206">
        <v>72.194356926056201</v>
      </c>
      <c r="AV135" s="207"/>
      <c r="AW135" s="208"/>
      <c r="AX135" s="209"/>
      <c r="AY135" s="206"/>
      <c r="BA135" s="243"/>
      <c r="BB135" s="243"/>
      <c r="BC135" s="243"/>
      <c r="BD135" s="243"/>
      <c r="BE135" s="243"/>
      <c r="BF135" s="243"/>
      <c r="BG135" s="243"/>
      <c r="BH135" s="243"/>
      <c r="BI135" s="244"/>
      <c r="BJ135" s="215"/>
      <c r="BK135" s="215"/>
      <c r="BL135" s="215"/>
      <c r="BM135" s="215"/>
      <c r="BN135" s="215"/>
    </row>
    <row r="136" spans="1:66" s="67" customFormat="1" ht="12.75" customHeight="1" x14ac:dyDescent="0.2">
      <c r="A136" s="18">
        <v>18</v>
      </c>
      <c r="B136" s="212" t="s">
        <v>22</v>
      </c>
      <c r="C136" s="60" t="s">
        <v>450</v>
      </c>
      <c r="D136" s="19" t="s">
        <v>84</v>
      </c>
      <c r="E136" s="61" t="s">
        <v>451</v>
      </c>
      <c r="F136" s="62"/>
      <c r="G136" s="141">
        <f>O136+S136+W136+AA136+AE136</f>
        <v>44.845500650402819</v>
      </c>
      <c r="H136" s="204">
        <f>O136+S136+W136+AE136+AI136+AA136+AM136+AQ136</f>
        <v>44.845500650402819</v>
      </c>
      <c r="I136" s="204">
        <f>O136+S136+W136+AE136+AI136+AA136+AQ136+AM136+AU136+AY136</f>
        <v>187.0020705668135</v>
      </c>
      <c r="J136" s="84">
        <f>COUNTA(M136,Q136,U136,AC136,AG136,Y136,AK136,AO136,AS136,AW136)</f>
        <v>3</v>
      </c>
      <c r="K136" s="372">
        <f>I136</f>
        <v>187.0020705668135</v>
      </c>
      <c r="L136" s="133"/>
      <c r="M136" s="63" t="s">
        <v>448</v>
      </c>
      <c r="N136" s="83" t="s">
        <v>77</v>
      </c>
      <c r="O136" s="140">
        <v>44.845500650402819</v>
      </c>
      <c r="P136" s="120"/>
      <c r="Q136" s="63"/>
      <c r="R136" s="83"/>
      <c r="S136" s="140"/>
      <c r="T136" s="120"/>
      <c r="U136" s="63"/>
      <c r="V136" s="83"/>
      <c r="W136" s="140"/>
      <c r="X136" s="207"/>
      <c r="Y136" s="208"/>
      <c r="Z136" s="209"/>
      <c r="AA136" s="140"/>
      <c r="AB136" s="120"/>
      <c r="AC136" s="63"/>
      <c r="AD136" s="83"/>
      <c r="AE136" s="206"/>
      <c r="AF136" s="207"/>
      <c r="AG136" s="208"/>
      <c r="AH136" s="209"/>
      <c r="AI136" s="206"/>
      <c r="AJ136" s="207"/>
      <c r="AK136" s="208"/>
      <c r="AL136" s="83"/>
      <c r="AM136" s="206"/>
      <c r="AN136" s="207"/>
      <c r="AO136" s="208" t="s">
        <v>32</v>
      </c>
      <c r="AP136" s="83" t="s">
        <v>259</v>
      </c>
      <c r="AQ136" s="206">
        <v>0</v>
      </c>
      <c r="AR136" s="207"/>
      <c r="AS136" s="208"/>
      <c r="AT136" s="83"/>
      <c r="AU136" s="206"/>
      <c r="AV136" s="207"/>
      <c r="AW136" s="208" t="s">
        <v>32</v>
      </c>
      <c r="AX136" s="209" t="s">
        <v>75</v>
      </c>
      <c r="AY136" s="206">
        <v>142.15656991641069</v>
      </c>
      <c r="BA136" s="243"/>
      <c r="BB136" s="243"/>
      <c r="BC136" s="243"/>
      <c r="BD136" s="243"/>
      <c r="BE136" s="243"/>
      <c r="BF136" s="243"/>
      <c r="BG136" s="243"/>
      <c r="BH136" s="243"/>
      <c r="BI136" s="244"/>
      <c r="BJ136" s="215"/>
      <c r="BK136" s="215"/>
      <c r="BL136" s="215"/>
      <c r="BM136" s="215"/>
      <c r="BN136" s="215"/>
    </row>
    <row r="137" spans="1:66" s="67" customFormat="1" ht="12.75" customHeight="1" x14ac:dyDescent="0.2">
      <c r="A137" s="18">
        <v>19</v>
      </c>
      <c r="B137" s="212" t="s">
        <v>22</v>
      </c>
      <c r="C137" s="60" t="s">
        <v>426</v>
      </c>
      <c r="D137" s="19" t="s">
        <v>269</v>
      </c>
      <c r="E137" s="61" t="s">
        <v>1336</v>
      </c>
      <c r="F137" s="62"/>
      <c r="G137" s="141">
        <f>O137+S137+W137+AA137+AE137</f>
        <v>0</v>
      </c>
      <c r="H137" s="204">
        <f>O137+S137+W137+AE137+AI137+AA137+AM137+AQ137</f>
        <v>89.827410693301147</v>
      </c>
      <c r="I137" s="204">
        <f>O137+S137+W137+AE137+AI137+AA137+AQ137+AM137+AU137+AY137</f>
        <v>185.90569565150648</v>
      </c>
      <c r="J137" s="84">
        <f>COUNTA(M137,Q137,U137,AC137,AG137,Y137,AK137,AO137,AS137,AW137)</f>
        <v>2</v>
      </c>
      <c r="K137" s="373">
        <f>I137</f>
        <v>185.90569565150648</v>
      </c>
      <c r="L137" s="133"/>
      <c r="M137" s="63"/>
      <c r="N137" s="83"/>
      <c r="O137" s="140"/>
      <c r="P137" s="120"/>
      <c r="Q137" s="63"/>
      <c r="R137" s="83"/>
      <c r="S137" s="140"/>
      <c r="T137" s="120"/>
      <c r="U137" s="63"/>
      <c r="V137" s="83"/>
      <c r="W137" s="140"/>
      <c r="X137" s="207"/>
      <c r="Y137" s="208"/>
      <c r="Z137" s="209"/>
      <c r="AA137" s="140"/>
      <c r="AB137" s="120"/>
      <c r="AC137" s="63"/>
      <c r="AD137" s="83"/>
      <c r="AE137" s="206"/>
      <c r="AF137" s="207"/>
      <c r="AG137" s="208"/>
      <c r="AH137" s="209"/>
      <c r="AI137" s="206"/>
      <c r="AJ137" s="207"/>
      <c r="AK137" s="208"/>
      <c r="AL137" s="83"/>
      <c r="AM137" s="206"/>
      <c r="AN137" s="207"/>
      <c r="AO137" s="208" t="s">
        <v>32</v>
      </c>
      <c r="AP137" s="83">
        <v>3</v>
      </c>
      <c r="AQ137" s="206">
        <v>89.827410693301147</v>
      </c>
      <c r="AR137" s="207"/>
      <c r="AS137" s="208"/>
      <c r="AT137" s="83"/>
      <c r="AU137" s="206"/>
      <c r="AV137" s="207"/>
      <c r="AW137" s="208" t="s">
        <v>32</v>
      </c>
      <c r="AX137" s="209" t="s">
        <v>79</v>
      </c>
      <c r="AY137" s="206">
        <v>96.07828495820533</v>
      </c>
      <c r="BA137" s="243"/>
      <c r="BB137" s="243"/>
      <c r="BC137" s="243"/>
      <c r="BD137" s="243"/>
      <c r="BE137" s="243"/>
      <c r="BF137" s="243"/>
      <c r="BG137" s="243"/>
      <c r="BH137" s="243"/>
      <c r="BI137" s="244"/>
      <c r="BJ137" s="215"/>
      <c r="BK137" s="215"/>
      <c r="BL137" s="215"/>
      <c r="BM137" s="215"/>
      <c r="BN137" s="215"/>
    </row>
    <row r="138" spans="1:66" s="67" customFormat="1" ht="12.75" customHeight="1" x14ac:dyDescent="0.2">
      <c r="A138" s="18">
        <v>20</v>
      </c>
      <c r="B138" s="212" t="s">
        <v>22</v>
      </c>
      <c r="C138" s="60" t="s">
        <v>1071</v>
      </c>
      <c r="D138" s="19" t="s">
        <v>57</v>
      </c>
      <c r="E138" s="61" t="s">
        <v>1072</v>
      </c>
      <c r="F138" s="62"/>
      <c r="G138" s="141">
        <f>O138+S138+W138+AA138+AE138</f>
        <v>0</v>
      </c>
      <c r="H138" s="204">
        <f>O138+S138+W138+AE138+AI138+AA138+AM138+AQ138</f>
        <v>112.91768793179949</v>
      </c>
      <c r="I138" s="204">
        <f>O138+S138+W138+AE138+AI138+AA138+AQ138+AM138+AU138+AY138</f>
        <v>172.90716855383218</v>
      </c>
      <c r="J138" s="84">
        <f>COUNTA(M138,Q138,U138,AC138,AG138,Y138,AK138,AO138,AS138,AW138)</f>
        <v>3</v>
      </c>
      <c r="K138" s="372">
        <f>I138</f>
        <v>172.90716855383218</v>
      </c>
      <c r="L138" s="133"/>
      <c r="M138" s="63"/>
      <c r="N138" s="83"/>
      <c r="O138" s="140"/>
      <c r="P138" s="120"/>
      <c r="Q138" s="63"/>
      <c r="R138" s="83"/>
      <c r="S138" s="140"/>
      <c r="T138" s="120"/>
      <c r="U138" s="63"/>
      <c r="V138" s="83"/>
      <c r="W138" s="140"/>
      <c r="X138" s="207"/>
      <c r="Y138" s="208"/>
      <c r="Z138" s="209"/>
      <c r="AA138" s="140"/>
      <c r="AB138" s="120"/>
      <c r="AC138" s="63"/>
      <c r="AD138" s="83"/>
      <c r="AE138" s="206"/>
      <c r="AF138" s="207"/>
      <c r="AG138" s="208"/>
      <c r="AH138" s="209"/>
      <c r="AI138" s="206"/>
      <c r="AJ138" s="207"/>
      <c r="AK138" s="208"/>
      <c r="AL138" s="83"/>
      <c r="AM138" s="206"/>
      <c r="AN138" s="207"/>
      <c r="AO138" s="208" t="s">
        <v>32</v>
      </c>
      <c r="AP138" s="83">
        <v>2</v>
      </c>
      <c r="AQ138" s="206">
        <v>112.91768793179949</v>
      </c>
      <c r="AR138" s="207"/>
      <c r="AS138" s="208" t="s">
        <v>32</v>
      </c>
      <c r="AT138" s="83">
        <v>11</v>
      </c>
      <c r="AU138" s="206">
        <v>33.808196097429217</v>
      </c>
      <c r="AV138" s="207"/>
      <c r="AW138" s="208" t="s">
        <v>32</v>
      </c>
      <c r="AX138" s="209" t="s">
        <v>89</v>
      </c>
      <c r="AY138" s="206">
        <v>26.181284524603463</v>
      </c>
      <c r="BA138" s="243"/>
      <c r="BB138" s="243"/>
      <c r="BC138" s="243"/>
      <c r="BD138" s="243"/>
      <c r="BE138" s="243"/>
      <c r="BF138" s="243"/>
      <c r="BG138" s="243"/>
      <c r="BH138" s="243"/>
      <c r="BI138" s="244"/>
      <c r="BJ138" s="215"/>
      <c r="BK138" s="215"/>
      <c r="BL138" s="215"/>
      <c r="BM138" s="215"/>
      <c r="BN138" s="215"/>
    </row>
    <row r="139" spans="1:66" s="67" customFormat="1" ht="12.75" customHeight="1" x14ac:dyDescent="0.2">
      <c r="A139" s="18">
        <v>21</v>
      </c>
      <c r="B139" s="212" t="s">
        <v>22</v>
      </c>
      <c r="C139" s="60" t="s">
        <v>121</v>
      </c>
      <c r="D139" s="19" t="s">
        <v>103</v>
      </c>
      <c r="E139" s="61" t="s">
        <v>452</v>
      </c>
      <c r="F139" s="62"/>
      <c r="G139" s="141">
        <f>O139+S139+W139+AA139+AE139</f>
        <v>101.71816644986572</v>
      </c>
      <c r="H139" s="204">
        <f>O139+S139+W139+AE139+AI139+AA139+AM139+AQ139</f>
        <v>121.71816644986572</v>
      </c>
      <c r="I139" s="204">
        <f>O139+S139+W139+AE139+AI139+AA139+AQ139+AM139+AU139+AY139</f>
        <v>155.05149978319906</v>
      </c>
      <c r="J139" s="84">
        <f>COUNTA(M139,Q139,U139,AC139,AG139,Y139,AK139,AO139,AS139,AW139)</f>
        <v>4</v>
      </c>
      <c r="K139" s="372">
        <f>I139</f>
        <v>155.05149978319906</v>
      </c>
      <c r="L139" s="133"/>
      <c r="M139" s="63" t="s">
        <v>448</v>
      </c>
      <c r="N139" s="83" t="s">
        <v>78</v>
      </c>
      <c r="O139" s="140">
        <v>20</v>
      </c>
      <c r="P139" s="120"/>
      <c r="Q139" s="63" t="s">
        <v>33</v>
      </c>
      <c r="R139" s="83">
        <v>3</v>
      </c>
      <c r="S139" s="140">
        <v>81.71816644986572</v>
      </c>
      <c r="T139" s="120"/>
      <c r="U139" s="63"/>
      <c r="V139" s="83"/>
      <c r="W139" s="140"/>
      <c r="X139" s="207"/>
      <c r="Y139" s="208"/>
      <c r="Z139" s="209"/>
      <c r="AA139" s="140"/>
      <c r="AB139" s="120"/>
      <c r="AC139" s="63"/>
      <c r="AD139" s="83"/>
      <c r="AE139" s="206"/>
      <c r="AF139" s="207"/>
      <c r="AG139" s="208"/>
      <c r="AH139" s="209"/>
      <c r="AI139" s="206"/>
      <c r="AJ139" s="207"/>
      <c r="AK139" s="208" t="s">
        <v>293</v>
      </c>
      <c r="AL139" s="83">
        <v>5</v>
      </c>
      <c r="AM139" s="206">
        <v>20</v>
      </c>
      <c r="AN139" s="207"/>
      <c r="AO139" s="208"/>
      <c r="AP139" s="83"/>
      <c r="AQ139" s="206"/>
      <c r="AR139" s="207"/>
      <c r="AS139" s="208" t="s">
        <v>33</v>
      </c>
      <c r="AT139" s="83">
        <v>3</v>
      </c>
      <c r="AU139" s="206">
        <v>33.333333333333329</v>
      </c>
      <c r="AV139" s="207"/>
      <c r="AW139" s="208"/>
      <c r="AX139" s="209"/>
      <c r="AY139" s="206"/>
      <c r="BA139" s="243"/>
      <c r="BB139" s="243"/>
      <c r="BC139" s="243"/>
      <c r="BD139" s="243"/>
      <c r="BE139" s="243"/>
      <c r="BF139" s="243"/>
      <c r="BG139" s="243"/>
      <c r="BH139" s="243"/>
      <c r="BI139" s="244"/>
      <c r="BJ139" s="215"/>
      <c r="BK139" s="215"/>
      <c r="BL139" s="215"/>
      <c r="BM139" s="215"/>
      <c r="BN139" s="215"/>
    </row>
    <row r="140" spans="1:66" s="67" customFormat="1" ht="12.75" customHeight="1" x14ac:dyDescent="0.2">
      <c r="A140" s="18">
        <v>22</v>
      </c>
      <c r="B140" s="212" t="s">
        <v>22</v>
      </c>
      <c r="C140" s="60" t="s">
        <v>742</v>
      </c>
      <c r="D140" s="19" t="s">
        <v>81</v>
      </c>
      <c r="E140" s="61" t="s">
        <v>142</v>
      </c>
      <c r="F140" s="62"/>
      <c r="G140" s="141">
        <f>O140+S140+W140+AA140+AE140</f>
        <v>33.333333333333329</v>
      </c>
      <c r="H140" s="204">
        <f>O140+S140+W140+AE140+AI140+AA140+AM140+AQ140</f>
        <v>33.333333333333329</v>
      </c>
      <c r="I140" s="204">
        <f>O140+S140+W140+AE140+AI140+AA140+AQ140+AM140+AU140+AY140</f>
        <v>144.58931545520591</v>
      </c>
      <c r="J140" s="84">
        <f>COUNTA(M140,Q140,U140,AC140,AG140,Y140,AK140,AO140,AS140,AW140)</f>
        <v>3</v>
      </c>
      <c r="K140" s="372">
        <f>I140</f>
        <v>144.58931545520591</v>
      </c>
      <c r="L140" s="133"/>
      <c r="M140" s="63"/>
      <c r="N140" s="83"/>
      <c r="O140" s="140"/>
      <c r="P140" s="120"/>
      <c r="Q140" s="63"/>
      <c r="R140" s="83"/>
      <c r="S140" s="140"/>
      <c r="T140" s="120"/>
      <c r="U140" s="63" t="s">
        <v>138</v>
      </c>
      <c r="V140" s="83" t="s">
        <v>76</v>
      </c>
      <c r="W140" s="140">
        <v>33.333333333333329</v>
      </c>
      <c r="X140" s="207"/>
      <c r="Y140" s="208"/>
      <c r="Z140" s="209"/>
      <c r="AA140" s="140"/>
      <c r="AB140" s="120"/>
      <c r="AC140" s="63"/>
      <c r="AD140" s="83"/>
      <c r="AE140" s="206"/>
      <c r="AF140" s="207"/>
      <c r="AG140" s="208"/>
      <c r="AH140" s="209"/>
      <c r="AI140" s="206"/>
      <c r="AJ140" s="207"/>
      <c r="AK140" s="208"/>
      <c r="AL140" s="83"/>
      <c r="AM140" s="206"/>
      <c r="AN140" s="207"/>
      <c r="AO140" s="208"/>
      <c r="AP140" s="83"/>
      <c r="AQ140" s="206"/>
      <c r="AR140" s="207"/>
      <c r="AS140" s="208" t="s">
        <v>138</v>
      </c>
      <c r="AT140" s="83">
        <v>5</v>
      </c>
      <c r="AU140" s="206">
        <v>50.163544641054756</v>
      </c>
      <c r="AV140" s="207"/>
      <c r="AW140" s="208" t="s">
        <v>138</v>
      </c>
      <c r="AX140" s="209" t="s">
        <v>79</v>
      </c>
      <c r="AY140" s="206">
        <v>61.092437480817821</v>
      </c>
      <c r="BA140" s="243"/>
      <c r="BB140" s="243"/>
      <c r="BC140" s="243"/>
      <c r="BD140" s="243"/>
      <c r="BE140" s="243"/>
      <c r="BF140" s="243"/>
      <c r="BG140" s="243"/>
      <c r="BH140" s="243"/>
      <c r="BI140" s="244"/>
      <c r="BJ140" s="215"/>
      <c r="BK140" s="215"/>
      <c r="BL140" s="215"/>
      <c r="BM140" s="215"/>
      <c r="BN140" s="215"/>
    </row>
    <row r="141" spans="1:66" s="67" customFormat="1" ht="12.75" customHeight="1" x14ac:dyDescent="0.2">
      <c r="A141" s="18">
        <v>23</v>
      </c>
      <c r="B141" s="212" t="s">
        <v>22</v>
      </c>
      <c r="C141" s="60" t="s">
        <v>691</v>
      </c>
      <c r="D141" s="19" t="s">
        <v>849</v>
      </c>
      <c r="E141" s="61" t="s">
        <v>874</v>
      </c>
      <c r="F141" s="62"/>
      <c r="G141" s="141">
        <f>O141+S141+W141+AA141+AE141</f>
        <v>58.80456295278406</v>
      </c>
      <c r="H141" s="204">
        <f>O141+S141+W141+AE141+AI141+AA141+AM141+AQ141</f>
        <v>136.35606273598313</v>
      </c>
      <c r="I141" s="204">
        <f>O141+S141+W141+AE141+AI141+AA141+AQ141+AM141+AU141+AY141</f>
        <v>136.35606273598313</v>
      </c>
      <c r="J141" s="84">
        <f>COUNTA(M141,Q141,U141,AC141,AG141,Y141,AK141,AO141,AS141,AW141)</f>
        <v>2</v>
      </c>
      <c r="K141" s="373">
        <f>I141</f>
        <v>136.35606273598313</v>
      </c>
      <c r="L141" s="133"/>
      <c r="M141" s="63"/>
      <c r="N141" s="83"/>
      <c r="O141" s="140"/>
      <c r="P141" s="120"/>
      <c r="Q141" s="63" t="s">
        <v>33</v>
      </c>
      <c r="R141" s="83">
        <v>4</v>
      </c>
      <c r="S141" s="140">
        <v>58.80456295278406</v>
      </c>
      <c r="T141" s="120"/>
      <c r="U141" s="63"/>
      <c r="V141" s="83"/>
      <c r="W141" s="140"/>
      <c r="X141" s="207"/>
      <c r="Y141" s="208"/>
      <c r="Z141" s="209"/>
      <c r="AA141" s="140"/>
      <c r="AB141" s="120"/>
      <c r="AC141" s="63"/>
      <c r="AD141" s="83"/>
      <c r="AE141" s="206"/>
      <c r="AF141" s="207"/>
      <c r="AG141" s="208"/>
      <c r="AH141" s="209"/>
      <c r="AI141" s="206"/>
      <c r="AJ141" s="207"/>
      <c r="AK141" s="208"/>
      <c r="AL141" s="83"/>
      <c r="AM141" s="206"/>
      <c r="AN141" s="207"/>
      <c r="AO141" s="208" t="s">
        <v>33</v>
      </c>
      <c r="AP141" s="83">
        <v>4</v>
      </c>
      <c r="AQ141" s="206">
        <v>77.551499783199063</v>
      </c>
      <c r="AR141" s="207"/>
      <c r="AS141" s="208"/>
      <c r="AT141" s="83"/>
      <c r="AU141" s="206"/>
      <c r="AV141" s="207"/>
      <c r="AW141" s="208"/>
      <c r="AX141" s="209"/>
      <c r="AY141" s="206"/>
      <c r="BA141" s="243"/>
      <c r="BB141" s="243"/>
      <c r="BC141" s="243"/>
      <c r="BD141" s="243"/>
      <c r="BE141" s="243"/>
      <c r="BF141" s="243"/>
      <c r="BG141" s="243"/>
      <c r="BH141" s="243"/>
      <c r="BI141" s="244"/>
      <c r="BJ141" s="215"/>
      <c r="BK141" s="215"/>
      <c r="BL141" s="215"/>
      <c r="BM141" s="215"/>
      <c r="BN141" s="215"/>
    </row>
    <row r="142" spans="1:66" s="67" customFormat="1" ht="12.75" customHeight="1" x14ac:dyDescent="0.2">
      <c r="A142" s="18">
        <v>24</v>
      </c>
      <c r="B142" s="212" t="s">
        <v>22</v>
      </c>
      <c r="C142" s="60" t="s">
        <v>270</v>
      </c>
      <c r="D142" s="19" t="s">
        <v>271</v>
      </c>
      <c r="E142" s="61" t="s">
        <v>941</v>
      </c>
      <c r="F142" s="62"/>
      <c r="G142" s="141">
        <f>O142+S142+W142+AA142+AE142</f>
        <v>0</v>
      </c>
      <c r="H142" s="204">
        <f>O142+S142+W142+AE142+AI142+AA142+AM142+AQ142</f>
        <v>117.60299956639813</v>
      </c>
      <c r="I142" s="204">
        <f>O142+S142+W142+AE142+AI142+AA142+AQ142+AM142+AU142+AY142</f>
        <v>117.60299956639813</v>
      </c>
      <c r="J142" s="84">
        <f>COUNTA(M142,Q142,U142,AC142,AG142,Y142,AK142,AO142,AS142,AW142)</f>
        <v>2</v>
      </c>
      <c r="K142" s="373">
        <f>I142</f>
        <v>117.60299956639813</v>
      </c>
      <c r="L142" s="133"/>
      <c r="M142" s="63"/>
      <c r="N142" s="83"/>
      <c r="O142" s="140"/>
      <c r="P142" s="120"/>
      <c r="Q142" s="63"/>
      <c r="R142" s="83"/>
      <c r="S142" s="140"/>
      <c r="T142" s="120"/>
      <c r="U142" s="63"/>
      <c r="V142" s="83"/>
      <c r="W142" s="140"/>
      <c r="X142" s="207"/>
      <c r="Y142" s="208" t="s">
        <v>22</v>
      </c>
      <c r="Z142" s="209" t="s">
        <v>17</v>
      </c>
      <c r="AA142" s="140">
        <v>0</v>
      </c>
      <c r="AB142" s="120"/>
      <c r="AC142" s="63"/>
      <c r="AD142" s="83"/>
      <c r="AE142" s="206"/>
      <c r="AF142" s="207"/>
      <c r="AG142" s="208"/>
      <c r="AH142" s="209"/>
      <c r="AI142" s="206"/>
      <c r="AJ142" s="207"/>
      <c r="AK142" s="208"/>
      <c r="AL142" s="83"/>
      <c r="AM142" s="206"/>
      <c r="AN142" s="207"/>
      <c r="AO142" s="208" t="s">
        <v>33</v>
      </c>
      <c r="AP142" s="83">
        <v>2</v>
      </c>
      <c r="AQ142" s="206">
        <v>117.60299956639813</v>
      </c>
      <c r="AR142" s="207"/>
      <c r="AS142" s="208"/>
      <c r="AT142" s="83"/>
      <c r="AU142" s="206"/>
      <c r="AV142" s="207"/>
      <c r="AW142" s="208"/>
      <c r="AX142" s="209"/>
      <c r="AY142" s="206"/>
      <c r="BA142" s="243"/>
      <c r="BB142" s="243"/>
      <c r="BC142" s="243"/>
      <c r="BD142" s="243"/>
      <c r="BE142" s="243"/>
      <c r="BF142" s="243"/>
      <c r="BG142" s="243"/>
      <c r="BH142" s="243"/>
      <c r="BI142" s="244"/>
      <c r="BJ142" s="215"/>
      <c r="BK142" s="215"/>
      <c r="BL142" s="215"/>
      <c r="BM142" s="215"/>
      <c r="BN142" s="215"/>
    </row>
    <row r="143" spans="1:66" s="67" customFormat="1" ht="12.75" customHeight="1" x14ac:dyDescent="0.2">
      <c r="A143" s="18">
        <v>25</v>
      </c>
      <c r="B143" s="212" t="s">
        <v>22</v>
      </c>
      <c r="C143" s="60" t="s">
        <v>659</v>
      </c>
      <c r="D143" s="19" t="s">
        <v>846</v>
      </c>
      <c r="E143" s="61" t="s">
        <v>900</v>
      </c>
      <c r="F143" s="62"/>
      <c r="G143" s="141">
        <f>O143+S143+W143+AA143+AE143</f>
        <v>68.319180810720866</v>
      </c>
      <c r="H143" s="204">
        <f>O143+S143+W143+AE143+AI143+AA143+AM143+AQ143</f>
        <v>68.319180810720866</v>
      </c>
      <c r="I143" s="204">
        <f>O143+S143+W143+AE143+AI143+AA143+AQ143+AM143+AU143+AY143</f>
        <v>111.33986830891848</v>
      </c>
      <c r="J143" s="84">
        <f>COUNTA(M143,Q143,U143,AC143,AG143,Y143,AK143,AO143,AS143,AW143)</f>
        <v>2</v>
      </c>
      <c r="K143" s="373">
        <f>I143</f>
        <v>111.33986830891848</v>
      </c>
      <c r="L143" s="133"/>
      <c r="M143" s="63"/>
      <c r="N143" s="83"/>
      <c r="O143" s="140"/>
      <c r="P143" s="120"/>
      <c r="Q143" s="63" t="s">
        <v>32</v>
      </c>
      <c r="R143" s="83">
        <v>5</v>
      </c>
      <c r="S143" s="140">
        <v>68.319180810720866</v>
      </c>
      <c r="T143" s="120"/>
      <c r="U143" s="63"/>
      <c r="V143" s="83"/>
      <c r="W143" s="140"/>
      <c r="X143" s="207"/>
      <c r="Y143" s="208"/>
      <c r="Z143" s="209"/>
      <c r="AA143" s="140"/>
      <c r="AB143" s="120"/>
      <c r="AC143" s="63"/>
      <c r="AD143" s="83"/>
      <c r="AE143" s="206"/>
      <c r="AF143" s="207"/>
      <c r="AG143" s="208"/>
      <c r="AH143" s="209"/>
      <c r="AI143" s="206"/>
      <c r="AJ143" s="207"/>
      <c r="AK143" s="208"/>
      <c r="AL143" s="83"/>
      <c r="AM143" s="206"/>
      <c r="AN143" s="207"/>
      <c r="AO143" s="208"/>
      <c r="AP143" s="83"/>
      <c r="AQ143" s="206"/>
      <c r="AR143" s="207"/>
      <c r="AS143" s="208" t="s">
        <v>32</v>
      </c>
      <c r="AT143" s="83">
        <v>10</v>
      </c>
      <c r="AU143" s="206">
        <v>43.020687498197617</v>
      </c>
      <c r="AV143" s="207"/>
      <c r="AW143" s="208"/>
      <c r="AX143" s="209"/>
      <c r="AY143" s="206"/>
      <c r="BA143" s="243"/>
      <c r="BB143" s="243"/>
      <c r="BC143" s="243"/>
      <c r="BD143" s="243"/>
      <c r="BE143" s="243"/>
      <c r="BF143" s="243"/>
      <c r="BG143" s="243"/>
      <c r="BH143" s="243"/>
      <c r="BI143" s="244"/>
      <c r="BJ143" s="215"/>
      <c r="BK143" s="215"/>
      <c r="BL143" s="215"/>
      <c r="BM143" s="215"/>
      <c r="BN143" s="215"/>
    </row>
    <row r="144" spans="1:66" s="67" customFormat="1" ht="12.75" customHeight="1" x14ac:dyDescent="0.2">
      <c r="A144" s="18">
        <v>26</v>
      </c>
      <c r="B144" s="212" t="s">
        <v>22</v>
      </c>
      <c r="C144" s="60" t="s">
        <v>1178</v>
      </c>
      <c r="D144" s="19" t="s">
        <v>1179</v>
      </c>
      <c r="E144" s="61" t="s">
        <v>1180</v>
      </c>
      <c r="F144" s="62"/>
      <c r="G144" s="141">
        <f>O144+S144+W144+AA144+AE144</f>
        <v>0</v>
      </c>
      <c r="H144" s="204">
        <f>O144+S144+W144+AE144+AI144+AA144+AM144+AQ144</f>
        <v>0</v>
      </c>
      <c r="I144" s="204">
        <f>O144+S144+W144+AE144+AI144+AA144+AQ144+AM144+AU144+AY144</f>
        <v>110.45313966234905</v>
      </c>
      <c r="J144" s="84">
        <f>COUNTA(M144,Q144,U144,AC144,AG144,Y144,AK144,AO144,AS144,AW144)</f>
        <v>2</v>
      </c>
      <c r="K144" s="373">
        <f>I144</f>
        <v>110.45313966234905</v>
      </c>
      <c r="L144" s="133"/>
      <c r="M144" s="63"/>
      <c r="N144" s="83"/>
      <c r="O144" s="140"/>
      <c r="P144" s="120"/>
      <c r="Q144" s="63"/>
      <c r="R144" s="83"/>
      <c r="S144" s="140"/>
      <c r="T144" s="120"/>
      <c r="U144" s="63"/>
      <c r="V144" s="83"/>
      <c r="W144" s="140"/>
      <c r="X144" s="207"/>
      <c r="Y144" s="208"/>
      <c r="Z144" s="209"/>
      <c r="AA144" s="140"/>
      <c r="AB144" s="120"/>
      <c r="AC144" s="63"/>
      <c r="AD144" s="83"/>
      <c r="AE144" s="206"/>
      <c r="AF144" s="207"/>
      <c r="AG144" s="208"/>
      <c r="AH144" s="209"/>
      <c r="AI144" s="206"/>
      <c r="AJ144" s="207"/>
      <c r="AK144" s="208"/>
      <c r="AL144" s="83"/>
      <c r="AM144" s="206"/>
      <c r="AN144" s="207"/>
      <c r="AO144" s="208"/>
      <c r="AP144" s="83"/>
      <c r="AQ144" s="206"/>
      <c r="AR144" s="207"/>
      <c r="AS144" s="208" t="s">
        <v>32</v>
      </c>
      <c r="AT144" s="83">
        <v>12</v>
      </c>
      <c r="AU144" s="206">
        <v>24.775910910102088</v>
      </c>
      <c r="AV144" s="207"/>
      <c r="AW144" s="208" t="s">
        <v>33</v>
      </c>
      <c r="AX144" s="209" t="s">
        <v>78</v>
      </c>
      <c r="AY144" s="206">
        <v>85.677228752246961</v>
      </c>
      <c r="BA144" s="243"/>
      <c r="BB144" s="243"/>
      <c r="BC144" s="243"/>
      <c r="BD144" s="243"/>
      <c r="BE144" s="243"/>
      <c r="BF144" s="243"/>
      <c r="BG144" s="243"/>
      <c r="BH144" s="243"/>
      <c r="BI144" s="244"/>
      <c r="BJ144" s="215"/>
      <c r="BK144" s="215"/>
      <c r="BL144" s="215"/>
      <c r="BM144" s="215"/>
      <c r="BN144" s="215"/>
    </row>
    <row r="145" spans="1:66" s="67" customFormat="1" ht="12.75" customHeight="1" x14ac:dyDescent="0.2">
      <c r="A145" s="18">
        <v>27</v>
      </c>
      <c r="B145" s="212" t="s">
        <v>22</v>
      </c>
      <c r="C145" s="60" t="s">
        <v>1152</v>
      </c>
      <c r="D145" s="19" t="s">
        <v>264</v>
      </c>
      <c r="E145" s="61" t="s">
        <v>265</v>
      </c>
      <c r="F145" s="62"/>
      <c r="G145" s="141">
        <f>O145+S145+W145+AA145+AE145</f>
        <v>0</v>
      </c>
      <c r="H145" s="204">
        <f>O145+S145+W145+AE145+AI145+AA145+AM145+AQ145</f>
        <v>0</v>
      </c>
      <c r="I145" s="204">
        <f>O145+S145+W145+AE145+AI145+AA145+AQ145+AM145+AU145+AY145</f>
        <v>99.897000433601875</v>
      </c>
      <c r="J145" s="84">
        <f>COUNTA(M145,Q145,U145,AC145,AG145,Y145,AK145,AO145,AS145,AW145)</f>
        <v>1</v>
      </c>
      <c r="K145" s="373">
        <f>I145</f>
        <v>99.897000433601875</v>
      </c>
      <c r="L145" s="133"/>
      <c r="M145" s="63"/>
      <c r="N145" s="83"/>
      <c r="O145" s="140"/>
      <c r="P145" s="120"/>
      <c r="Q145" s="63"/>
      <c r="R145" s="83"/>
      <c r="S145" s="140"/>
      <c r="T145" s="120"/>
      <c r="U145" s="63"/>
      <c r="V145" s="83"/>
      <c r="W145" s="140"/>
      <c r="X145" s="207"/>
      <c r="Y145" s="208"/>
      <c r="Z145" s="209"/>
      <c r="AA145" s="140"/>
      <c r="AB145" s="120"/>
      <c r="AC145" s="63"/>
      <c r="AD145" s="83"/>
      <c r="AE145" s="206"/>
      <c r="AF145" s="207"/>
      <c r="AG145" s="208"/>
      <c r="AH145" s="209"/>
      <c r="AI145" s="206"/>
      <c r="AJ145" s="207"/>
      <c r="AK145" s="208"/>
      <c r="AL145" s="83"/>
      <c r="AM145" s="206"/>
      <c r="AN145" s="207"/>
      <c r="AO145" s="208"/>
      <c r="AP145" s="83"/>
      <c r="AQ145" s="206"/>
      <c r="AR145" s="207"/>
      <c r="AS145" s="208" t="s">
        <v>1151</v>
      </c>
      <c r="AT145" s="83">
        <v>2</v>
      </c>
      <c r="AU145" s="206">
        <v>99.897000433601875</v>
      </c>
      <c r="AV145" s="207"/>
      <c r="AW145" s="208"/>
      <c r="AX145" s="209"/>
      <c r="AY145" s="206"/>
      <c r="BA145" s="243"/>
      <c r="BB145" s="243"/>
      <c r="BC145" s="243"/>
      <c r="BD145" s="243"/>
      <c r="BE145" s="243"/>
      <c r="BF145" s="243"/>
      <c r="BG145" s="243"/>
      <c r="BH145" s="243"/>
      <c r="BI145" s="244"/>
      <c r="BJ145" s="215"/>
      <c r="BK145" s="215"/>
      <c r="BL145" s="215"/>
      <c r="BM145" s="215"/>
      <c r="BN145" s="215"/>
    </row>
    <row r="146" spans="1:66" s="67" customFormat="1" ht="12.75" customHeight="1" x14ac:dyDescent="0.2">
      <c r="A146" s="18">
        <v>28</v>
      </c>
      <c r="B146" s="212" t="s">
        <v>22</v>
      </c>
      <c r="C146" s="60">
        <v>243</v>
      </c>
      <c r="D146" s="19" t="s">
        <v>159</v>
      </c>
      <c r="E146" s="61" t="s">
        <v>160</v>
      </c>
      <c r="F146" s="62"/>
      <c r="G146" s="141">
        <f>O146+S146+W146+AA146+AE146</f>
        <v>98.384833116532391</v>
      </c>
      <c r="H146" s="204">
        <f>O146+S146+W146+AE146+AI146+AA146+AM146+AQ146</f>
        <v>98.384833116532391</v>
      </c>
      <c r="I146" s="204">
        <f>O146+S146+W146+AE146+AI146+AA146+AQ146+AM146+AU146+AY146</f>
        <v>98.384833116532391</v>
      </c>
      <c r="J146" s="84">
        <f>COUNTA(M146,Q146,U146,AC146,AG146,Y146,AK146,AO146,AS146,AW146)</f>
        <v>2</v>
      </c>
      <c r="K146" s="373">
        <f>I146</f>
        <v>98.384833116532391</v>
      </c>
      <c r="L146" s="133"/>
      <c r="M146" s="63"/>
      <c r="N146" s="83"/>
      <c r="O146" s="140"/>
      <c r="P146" s="120"/>
      <c r="Q146" s="63"/>
      <c r="R146" s="83"/>
      <c r="S146" s="140"/>
      <c r="T146" s="120"/>
      <c r="U146" s="63"/>
      <c r="V146" s="83"/>
      <c r="W146" s="140"/>
      <c r="X146" s="207"/>
      <c r="Y146" s="208" t="s">
        <v>22</v>
      </c>
      <c r="Z146" s="209">
        <v>6</v>
      </c>
      <c r="AA146" s="140">
        <v>61.092437480817821</v>
      </c>
      <c r="AB146" s="120"/>
      <c r="AC146" s="63" t="s">
        <v>22</v>
      </c>
      <c r="AD146" s="83">
        <v>5</v>
      </c>
      <c r="AE146" s="206">
        <v>37.29239563571457</v>
      </c>
      <c r="AF146" s="207"/>
      <c r="AG146" s="208"/>
      <c r="AH146" s="209"/>
      <c r="AI146" s="206"/>
      <c r="AJ146" s="207"/>
      <c r="AK146" s="208"/>
      <c r="AL146" s="83"/>
      <c r="AM146" s="206"/>
      <c r="AN146" s="207"/>
      <c r="AO146" s="208"/>
      <c r="AP146" s="83"/>
      <c r="AQ146" s="206"/>
      <c r="AR146" s="207"/>
      <c r="AS146" s="208"/>
      <c r="AT146" s="83"/>
      <c r="AU146" s="206"/>
      <c r="AV146" s="207"/>
      <c r="AW146" s="208"/>
      <c r="AX146" s="209"/>
      <c r="AY146" s="206"/>
      <c r="BA146" s="243"/>
      <c r="BB146" s="243"/>
      <c r="BC146" s="243"/>
      <c r="BD146" s="243"/>
      <c r="BE146" s="243"/>
      <c r="BF146" s="243"/>
      <c r="BG146" s="243"/>
      <c r="BH146" s="243"/>
      <c r="BI146" s="244"/>
      <c r="BJ146" s="215"/>
      <c r="BK146" s="215"/>
      <c r="BL146" s="215"/>
      <c r="BM146" s="215"/>
      <c r="BN146" s="215"/>
    </row>
    <row r="147" spans="1:66" s="67" customFormat="1" ht="12.75" customHeight="1" x14ac:dyDescent="0.2">
      <c r="A147" s="18">
        <v>29</v>
      </c>
      <c r="B147" s="212" t="s">
        <v>22</v>
      </c>
      <c r="C147" s="60" t="s">
        <v>1083</v>
      </c>
      <c r="D147" s="19" t="s">
        <v>1084</v>
      </c>
      <c r="E147" s="61" t="s">
        <v>1085</v>
      </c>
      <c r="F147" s="62"/>
      <c r="G147" s="141">
        <f>O147+S147+W147+AA147+AE147</f>
        <v>0</v>
      </c>
      <c r="H147" s="204">
        <f>O147+S147+W147+AE147+AI147+AA147+AM147+AQ147</f>
        <v>96.298436613614058</v>
      </c>
      <c r="I147" s="204">
        <f>O147+S147+W147+AE147+AI147+AA147+AQ147+AM147+AU147+AY147</f>
        <v>96.298436613614058</v>
      </c>
      <c r="J147" s="84">
        <f>COUNTA(M147,Q147,U147,AC147,AG147,Y147,AK147,AO147,AS147,AW147)</f>
        <v>1</v>
      </c>
      <c r="K147" s="373">
        <f>I147</f>
        <v>96.298436613614058</v>
      </c>
      <c r="L147" s="133"/>
      <c r="M147" s="63"/>
      <c r="N147" s="83"/>
      <c r="O147" s="140"/>
      <c r="P147" s="120"/>
      <c r="Q147" s="63"/>
      <c r="R147" s="83"/>
      <c r="S147" s="140"/>
      <c r="T147" s="120"/>
      <c r="U147" s="63"/>
      <c r="V147" s="83"/>
      <c r="W147" s="140"/>
      <c r="X147" s="207"/>
      <c r="Y147" s="208"/>
      <c r="Z147" s="209"/>
      <c r="AA147" s="140"/>
      <c r="AB147" s="120"/>
      <c r="AC147" s="63"/>
      <c r="AD147" s="83"/>
      <c r="AE147" s="206"/>
      <c r="AF147" s="207"/>
      <c r="AG147" s="208"/>
      <c r="AH147" s="209"/>
      <c r="AI147" s="206"/>
      <c r="AJ147" s="207"/>
      <c r="AK147" s="208"/>
      <c r="AL147" s="83"/>
      <c r="AM147" s="206"/>
      <c r="AN147" s="207"/>
      <c r="AO147" s="208" t="s">
        <v>33</v>
      </c>
      <c r="AP147" s="83">
        <v>3</v>
      </c>
      <c r="AQ147" s="206">
        <v>96.298436613614058</v>
      </c>
      <c r="AR147" s="207"/>
      <c r="AS147" s="208"/>
      <c r="AT147" s="83"/>
      <c r="AU147" s="206"/>
      <c r="AV147" s="207"/>
      <c r="AW147" s="208"/>
      <c r="AX147" s="209"/>
      <c r="AY147" s="206"/>
      <c r="BA147" s="243"/>
      <c r="BB147" s="243"/>
      <c r="BC147" s="243"/>
      <c r="BD147" s="243"/>
      <c r="BE147" s="243"/>
      <c r="BF147" s="243"/>
      <c r="BG147" s="243"/>
      <c r="BH147" s="243"/>
      <c r="BI147" s="244"/>
      <c r="BJ147" s="215"/>
      <c r="BK147" s="215"/>
      <c r="BL147" s="215"/>
      <c r="BM147" s="215"/>
      <c r="BN147" s="215"/>
    </row>
    <row r="148" spans="1:66" s="67" customFormat="1" ht="12.75" customHeight="1" x14ac:dyDescent="0.2">
      <c r="A148" s="18">
        <v>30</v>
      </c>
      <c r="B148" s="212" t="s">
        <v>22</v>
      </c>
      <c r="C148" s="60" t="s">
        <v>458</v>
      </c>
      <c r="D148" s="19" t="s">
        <v>122</v>
      </c>
      <c r="E148" s="61" t="s">
        <v>459</v>
      </c>
      <c r="F148" s="62"/>
      <c r="G148" s="141">
        <f>O148+S148+W148+AA148+AE148</f>
        <v>33.333333333333329</v>
      </c>
      <c r="H148" s="204">
        <f>O148+S148+W148+AE148+AI148+AA148+AM148+AQ148</f>
        <v>94.566264015550985</v>
      </c>
      <c r="I148" s="204">
        <f>O148+S148+W148+AE148+AI148+AA148+AQ148+AM148+AU148+AY148</f>
        <v>94.566264015550985</v>
      </c>
      <c r="J148" s="84">
        <f>COUNTA(M148,Q148,U148,AC148,AG148,Y148,AK148,AO148,AS148,AW148)</f>
        <v>3</v>
      </c>
      <c r="K148" s="372">
        <f>I148</f>
        <v>94.566264015550985</v>
      </c>
      <c r="L148" s="133"/>
      <c r="M148" s="63" t="s">
        <v>455</v>
      </c>
      <c r="N148" s="83" t="s">
        <v>76</v>
      </c>
      <c r="O148" s="140">
        <v>33.333333333333329</v>
      </c>
      <c r="P148" s="120"/>
      <c r="Q148" s="63"/>
      <c r="R148" s="83"/>
      <c r="S148" s="140"/>
      <c r="T148" s="120"/>
      <c r="U148" s="63"/>
      <c r="V148" s="83"/>
      <c r="W148" s="140"/>
      <c r="X148" s="207"/>
      <c r="Y148" s="208"/>
      <c r="Z148" s="209"/>
      <c r="AA148" s="140"/>
      <c r="AB148" s="120"/>
      <c r="AC148" s="63"/>
      <c r="AD148" s="83"/>
      <c r="AE148" s="206"/>
      <c r="AF148" s="207"/>
      <c r="AG148" s="208"/>
      <c r="AH148" s="209"/>
      <c r="AI148" s="206"/>
      <c r="AJ148" s="207"/>
      <c r="AK148" s="208" t="s">
        <v>957</v>
      </c>
      <c r="AL148" s="83">
        <v>3</v>
      </c>
      <c r="AM148" s="206">
        <v>33.333333333333329</v>
      </c>
      <c r="AN148" s="207"/>
      <c r="AO148" s="208" t="s">
        <v>33</v>
      </c>
      <c r="AP148" s="83">
        <v>7</v>
      </c>
      <c r="AQ148" s="206">
        <v>27.899597348884335</v>
      </c>
      <c r="AR148" s="207"/>
      <c r="AS148" s="208"/>
      <c r="AT148" s="83"/>
      <c r="AU148" s="206"/>
      <c r="AV148" s="207"/>
      <c r="AW148" s="208"/>
      <c r="AX148" s="209"/>
      <c r="AY148" s="206"/>
      <c r="BA148" s="243"/>
      <c r="BB148" s="243"/>
      <c r="BC148" s="243"/>
      <c r="BD148" s="243"/>
      <c r="BE148" s="243"/>
      <c r="BF148" s="243"/>
      <c r="BG148" s="243"/>
      <c r="BH148" s="243"/>
      <c r="BI148" s="244"/>
      <c r="BJ148" s="215"/>
      <c r="BK148" s="215"/>
      <c r="BL148" s="215"/>
      <c r="BM148" s="215"/>
      <c r="BN148" s="215"/>
    </row>
    <row r="149" spans="1:66" s="67" customFormat="1" ht="12.75" customHeight="1" x14ac:dyDescent="0.2">
      <c r="A149" s="18">
        <v>31</v>
      </c>
      <c r="B149" s="212" t="s">
        <v>22</v>
      </c>
      <c r="C149" s="60" t="s">
        <v>1078</v>
      </c>
      <c r="D149" s="19" t="s">
        <v>324</v>
      </c>
      <c r="E149" s="61" t="s">
        <v>1079</v>
      </c>
      <c r="F149" s="62"/>
      <c r="G149" s="141">
        <f>O149+S149+W149+AA149+AE149</f>
        <v>0</v>
      </c>
      <c r="H149" s="204">
        <f>O149+S149+W149+AE149+AI149+AA149+AM149+AQ149</f>
        <v>56.91876805295923</v>
      </c>
      <c r="I149" s="204">
        <f>O149+S149+W149+AE149+AI149+AA149+AQ149+AM149+AU149+AY149</f>
        <v>92.038009296279313</v>
      </c>
      <c r="J149" s="84">
        <f>COUNTA(M149,Q149,U149,AC149,AG149,Y149,AK149,AO149,AS149,AW149)</f>
        <v>4</v>
      </c>
      <c r="K149" s="372">
        <f>I149</f>
        <v>92.038009296279313</v>
      </c>
      <c r="L149" s="133"/>
      <c r="M149" s="63"/>
      <c r="N149" s="83"/>
      <c r="O149" s="140"/>
      <c r="P149" s="120"/>
      <c r="Q149" s="63"/>
      <c r="R149" s="83"/>
      <c r="S149" s="140"/>
      <c r="T149" s="120"/>
      <c r="U149" s="63"/>
      <c r="V149" s="83"/>
      <c r="W149" s="140"/>
      <c r="X149" s="207"/>
      <c r="Y149" s="208"/>
      <c r="Z149" s="209"/>
      <c r="AA149" s="140"/>
      <c r="AB149" s="120"/>
      <c r="AC149" s="63"/>
      <c r="AD149" s="83"/>
      <c r="AE149" s="206"/>
      <c r="AF149" s="207"/>
      <c r="AG149" s="208"/>
      <c r="AH149" s="209"/>
      <c r="AI149" s="206"/>
      <c r="AJ149" s="207"/>
      <c r="AK149" s="208" t="s">
        <v>138</v>
      </c>
      <c r="AL149" s="83">
        <v>4</v>
      </c>
      <c r="AM149" s="206">
        <v>25</v>
      </c>
      <c r="AN149" s="207"/>
      <c r="AO149" s="208" t="s">
        <v>32</v>
      </c>
      <c r="AP149" s="83">
        <v>6</v>
      </c>
      <c r="AQ149" s="206">
        <v>31.91876805295923</v>
      </c>
      <c r="AR149" s="207"/>
      <c r="AS149" s="208" t="s">
        <v>32</v>
      </c>
      <c r="AT149" s="83">
        <v>13</v>
      </c>
      <c r="AU149" s="206">
        <v>15.894948454284346</v>
      </c>
      <c r="AV149" s="207"/>
      <c r="AW149" s="208" t="s">
        <v>32</v>
      </c>
      <c r="AX149" s="209" t="s">
        <v>72</v>
      </c>
      <c r="AY149" s="206">
        <v>19.224292789035729</v>
      </c>
      <c r="BA149" s="243"/>
      <c r="BB149" s="243"/>
      <c r="BC149" s="243"/>
      <c r="BD149" s="243"/>
      <c r="BE149" s="243"/>
      <c r="BF149" s="243"/>
      <c r="BG149" s="243"/>
      <c r="BH149" s="243"/>
      <c r="BI149" s="244"/>
      <c r="BJ149" s="215"/>
      <c r="BK149" s="215"/>
      <c r="BL149" s="215"/>
      <c r="BM149" s="215"/>
      <c r="BN149" s="215"/>
    </row>
    <row r="150" spans="1:66" s="67" customFormat="1" ht="12.75" customHeight="1" x14ac:dyDescent="0.2">
      <c r="A150" s="18">
        <v>32</v>
      </c>
      <c r="B150" s="212" t="s">
        <v>22</v>
      </c>
      <c r="C150" s="60">
        <v>134</v>
      </c>
      <c r="D150" s="19" t="s">
        <v>797</v>
      </c>
      <c r="E150" s="61" t="s">
        <v>798</v>
      </c>
      <c r="F150" s="62"/>
      <c r="G150" s="141">
        <f>O150+S150+W150+AA150+AE150</f>
        <v>58.80456295278406</v>
      </c>
      <c r="H150" s="204">
        <f>O150+S150+W150+AE150+AI150+AA150+AM150+AQ150</f>
        <v>90.434799011456334</v>
      </c>
      <c r="I150" s="204">
        <f>O150+S150+W150+AE150+AI150+AA150+AQ150+AM150+AU150+AY150</f>
        <v>90.434799011456334</v>
      </c>
      <c r="J150" s="84">
        <f>COUNTA(M150,Q150,U150,AC150,AG150,Y150,AK150,AO150,AS150,AW150)</f>
        <v>2</v>
      </c>
      <c r="K150" s="373">
        <f>I150</f>
        <v>90.434799011456334</v>
      </c>
      <c r="L150" s="133"/>
      <c r="M150" s="63"/>
      <c r="N150" s="83"/>
      <c r="O150" s="140"/>
      <c r="P150" s="120"/>
      <c r="Q150" s="63"/>
      <c r="R150" s="83"/>
      <c r="S150" s="140"/>
      <c r="T150" s="120"/>
      <c r="U150" s="63"/>
      <c r="V150" s="83"/>
      <c r="W150" s="140"/>
      <c r="X150" s="207"/>
      <c r="Y150" s="208"/>
      <c r="Z150" s="209"/>
      <c r="AA150" s="140"/>
      <c r="AB150" s="120"/>
      <c r="AC150" s="63" t="s">
        <v>22</v>
      </c>
      <c r="AD150" s="83">
        <v>4</v>
      </c>
      <c r="AE150" s="206">
        <v>58.80456295278406</v>
      </c>
      <c r="AF150" s="207"/>
      <c r="AG150" s="208" t="s">
        <v>22</v>
      </c>
      <c r="AH150" s="209">
        <v>9</v>
      </c>
      <c r="AI150" s="206">
        <v>31.630236058672281</v>
      </c>
      <c r="AJ150" s="207"/>
      <c r="AK150" s="208"/>
      <c r="AL150" s="83"/>
      <c r="AM150" s="206"/>
      <c r="AN150" s="207"/>
      <c r="AO150" s="208"/>
      <c r="AP150" s="83"/>
      <c r="AQ150" s="206"/>
      <c r="AR150" s="207"/>
      <c r="AS150" s="208"/>
      <c r="AT150" s="83"/>
      <c r="AU150" s="206"/>
      <c r="AV150" s="207"/>
      <c r="AW150" s="208"/>
      <c r="AX150" s="209"/>
      <c r="AY150" s="206"/>
      <c r="BA150" s="243"/>
      <c r="BB150" s="243"/>
      <c r="BC150" s="243"/>
      <c r="BD150" s="243"/>
      <c r="BE150" s="243"/>
      <c r="BF150" s="243"/>
      <c r="BG150" s="243"/>
      <c r="BH150" s="243"/>
      <c r="BI150" s="244"/>
      <c r="BJ150" s="215"/>
      <c r="BK150" s="215"/>
      <c r="BL150" s="215"/>
      <c r="BM150" s="215"/>
      <c r="BN150" s="215"/>
    </row>
    <row r="151" spans="1:66" s="67" customFormat="1" ht="12.75" customHeight="1" x14ac:dyDescent="0.2">
      <c r="A151" s="18">
        <v>33</v>
      </c>
      <c r="B151" s="212" t="s">
        <v>22</v>
      </c>
      <c r="C151" s="60" t="s">
        <v>1337</v>
      </c>
      <c r="D151" s="19" t="s">
        <v>304</v>
      </c>
      <c r="E151" s="61" t="s">
        <v>1338</v>
      </c>
      <c r="F151" s="62"/>
      <c r="G151" s="141">
        <f>O151+S151+W151+AA151+AE151</f>
        <v>0</v>
      </c>
      <c r="H151" s="204">
        <f>O151+S151+W151+AE151+AI151+AA151+AM151+AQ151</f>
        <v>0</v>
      </c>
      <c r="I151" s="204">
        <f>O151+S151+W151+AE151+AI151+AA151+AQ151+AM151+AU151+AY151</f>
        <v>87.17538992111912</v>
      </c>
      <c r="J151" s="84">
        <f>COUNTA(M151,Q151,U151,AC151,AG151,Y151,AK151,AO151,AS151,AW151)</f>
        <v>1</v>
      </c>
      <c r="K151" s="373">
        <f>I151</f>
        <v>87.17538992111912</v>
      </c>
      <c r="L151" s="133"/>
      <c r="M151" s="63"/>
      <c r="N151" s="83"/>
      <c r="O151" s="140"/>
      <c r="P151" s="120"/>
      <c r="Q151" s="63"/>
      <c r="R151" s="83"/>
      <c r="S151" s="140"/>
      <c r="T151" s="120"/>
      <c r="U151" s="63"/>
      <c r="V151" s="83"/>
      <c r="W151" s="140"/>
      <c r="X151" s="207"/>
      <c r="Y151" s="208"/>
      <c r="Z151" s="209"/>
      <c r="AA151" s="140"/>
      <c r="AB151" s="120"/>
      <c r="AC151" s="63"/>
      <c r="AD151" s="83"/>
      <c r="AE151" s="206"/>
      <c r="AF151" s="207"/>
      <c r="AG151" s="208"/>
      <c r="AH151" s="209"/>
      <c r="AI151" s="206"/>
      <c r="AJ151" s="207"/>
      <c r="AK151" s="208"/>
      <c r="AL151" s="83"/>
      <c r="AM151" s="206"/>
      <c r="AN151" s="207"/>
      <c r="AO151" s="208"/>
      <c r="AP151" s="83"/>
      <c r="AQ151" s="206"/>
      <c r="AR151" s="207"/>
      <c r="AS151" s="208"/>
      <c r="AT151" s="83"/>
      <c r="AU151" s="206"/>
      <c r="AV151" s="207"/>
      <c r="AW151" s="208" t="s">
        <v>32</v>
      </c>
      <c r="AX151" s="209" t="s">
        <v>80</v>
      </c>
      <c r="AY151" s="206">
        <v>87.17538992111912</v>
      </c>
      <c r="BA151" s="243"/>
      <c r="BB151" s="243"/>
      <c r="BC151" s="243"/>
      <c r="BD151" s="243"/>
      <c r="BE151" s="243"/>
      <c r="BF151" s="243"/>
      <c r="BG151" s="243"/>
      <c r="BH151" s="243"/>
      <c r="BI151" s="244"/>
      <c r="BJ151" s="215"/>
      <c r="BK151" s="215"/>
      <c r="BL151" s="215"/>
      <c r="BM151" s="215"/>
      <c r="BN151" s="215"/>
    </row>
    <row r="152" spans="1:66" s="67" customFormat="1" ht="12.75" customHeight="1" x14ac:dyDescent="0.2">
      <c r="A152" s="18">
        <v>34</v>
      </c>
      <c r="B152" s="212" t="s">
        <v>22</v>
      </c>
      <c r="C152" s="60" t="s">
        <v>1155</v>
      </c>
      <c r="D152" s="19" t="s">
        <v>417</v>
      </c>
      <c r="E152" s="61" t="s">
        <v>418</v>
      </c>
      <c r="F152" s="62"/>
      <c r="G152" s="141">
        <f>O152+S152+W152+AA152+AE152</f>
        <v>0</v>
      </c>
      <c r="H152" s="204">
        <f>O152+S152+W152+AE152+AI152+AA152+AM152+AQ152</f>
        <v>60.205999132796236</v>
      </c>
      <c r="I152" s="204">
        <f>O152+S152+W152+AE152+AI152+AA152+AQ152+AM152+AU152+AY152</f>
        <v>80.205999132796236</v>
      </c>
      <c r="J152" s="84">
        <f>COUNTA(M152,Q152,U152,AC152,AG152,Y152,AK152,AO152,AS152,AW152)</f>
        <v>2</v>
      </c>
      <c r="K152" s="373">
        <f>I152</f>
        <v>80.205999132796236</v>
      </c>
      <c r="L152" s="133"/>
      <c r="M152" s="63"/>
      <c r="N152" s="83"/>
      <c r="O152" s="140"/>
      <c r="P152" s="120"/>
      <c r="Q152" s="63"/>
      <c r="R152" s="83"/>
      <c r="S152" s="140"/>
      <c r="T152" s="120"/>
      <c r="U152" s="63"/>
      <c r="V152" s="83"/>
      <c r="W152" s="140"/>
      <c r="X152" s="207"/>
      <c r="Y152" s="208"/>
      <c r="Z152" s="209"/>
      <c r="AA152" s="140"/>
      <c r="AB152" s="120"/>
      <c r="AC152" s="63"/>
      <c r="AD152" s="83"/>
      <c r="AE152" s="206"/>
      <c r="AF152" s="207"/>
      <c r="AG152" s="208"/>
      <c r="AH152" s="209"/>
      <c r="AI152" s="206"/>
      <c r="AJ152" s="207"/>
      <c r="AK152" s="208"/>
      <c r="AL152" s="83"/>
      <c r="AM152" s="206"/>
      <c r="AN152" s="207"/>
      <c r="AO152" s="208" t="s">
        <v>33</v>
      </c>
      <c r="AP152" s="83">
        <v>5</v>
      </c>
      <c r="AQ152" s="206">
        <v>60.205999132796236</v>
      </c>
      <c r="AR152" s="207"/>
      <c r="AS152" s="208" t="s">
        <v>1151</v>
      </c>
      <c r="AT152" s="83">
        <v>5</v>
      </c>
      <c r="AU152" s="206">
        <v>20</v>
      </c>
      <c r="AV152" s="207"/>
      <c r="AW152" s="208"/>
      <c r="AX152" s="209"/>
      <c r="AY152" s="206"/>
      <c r="BA152" s="243"/>
      <c r="BB152" s="243"/>
      <c r="BC152" s="243"/>
      <c r="BD152" s="243"/>
      <c r="BE152" s="243"/>
      <c r="BF152" s="243"/>
      <c r="BG152" s="243"/>
      <c r="BH152" s="243"/>
      <c r="BI152" s="244"/>
      <c r="BJ152" s="215"/>
      <c r="BK152" s="215"/>
      <c r="BL152" s="215"/>
      <c r="BM152" s="215"/>
      <c r="BN152" s="215"/>
    </row>
    <row r="153" spans="1:66" s="67" customFormat="1" ht="12.75" customHeight="1" x14ac:dyDescent="0.2">
      <c r="A153" s="18">
        <v>35</v>
      </c>
      <c r="B153" s="212" t="s">
        <v>22</v>
      </c>
      <c r="C153" s="60" t="s">
        <v>155</v>
      </c>
      <c r="D153" s="19" t="s">
        <v>156</v>
      </c>
      <c r="E153" s="61" t="s">
        <v>157</v>
      </c>
      <c r="F153" s="62"/>
      <c r="G153" s="141">
        <f>O153+S153+W153+AA153+AE153</f>
        <v>75.051499783199063</v>
      </c>
      <c r="H153" s="204">
        <f>O153+S153+W153+AE153+AI153+AA153+AM153+AQ153</f>
        <v>75.051499783199063</v>
      </c>
      <c r="I153" s="204">
        <f>O153+S153+W153+AE153+AI153+AA153+AQ153+AM153+AU153+AY153</f>
        <v>75.051499783199063</v>
      </c>
      <c r="J153" s="84">
        <f>COUNTA(M153,Q153,U153,AC153,AG153,Y153,AK153,AO153,AS153,AW153)</f>
        <v>1</v>
      </c>
      <c r="K153" s="373">
        <f>I153</f>
        <v>75.051499783199063</v>
      </c>
      <c r="L153" s="133"/>
      <c r="M153" s="63"/>
      <c r="N153" s="83"/>
      <c r="O153" s="140"/>
      <c r="P153" s="120"/>
      <c r="Q153" s="63"/>
      <c r="R153" s="83"/>
      <c r="S153" s="140"/>
      <c r="T153" s="120"/>
      <c r="U153" s="63"/>
      <c r="V153" s="83"/>
      <c r="W153" s="140"/>
      <c r="X153" s="207"/>
      <c r="Y153" s="208" t="s">
        <v>22</v>
      </c>
      <c r="Z153" s="209">
        <v>5</v>
      </c>
      <c r="AA153" s="140">
        <v>75.051499783199063</v>
      </c>
      <c r="AB153" s="120"/>
      <c r="AC153" s="63"/>
      <c r="AD153" s="83"/>
      <c r="AE153" s="206"/>
      <c r="AF153" s="207"/>
      <c r="AG153" s="208"/>
      <c r="AH153" s="209"/>
      <c r="AI153" s="206"/>
      <c r="AJ153" s="207"/>
      <c r="AK153" s="208"/>
      <c r="AL153" s="83"/>
      <c r="AM153" s="206"/>
      <c r="AN153" s="207"/>
      <c r="AO153" s="208"/>
      <c r="AP153" s="83"/>
      <c r="AQ153" s="206"/>
      <c r="AR153" s="207"/>
      <c r="AS153" s="208"/>
      <c r="AT153" s="83"/>
      <c r="AU153" s="206"/>
      <c r="AV153" s="207"/>
      <c r="AW153" s="208"/>
      <c r="AX153" s="209"/>
      <c r="AY153" s="206"/>
      <c r="BA153" s="243"/>
      <c r="BB153" s="243"/>
      <c r="BC153" s="243"/>
      <c r="BD153" s="243"/>
      <c r="BE153" s="243"/>
      <c r="BF153" s="243"/>
      <c r="BG153" s="243"/>
      <c r="BH153" s="243"/>
      <c r="BI153" s="244"/>
      <c r="BJ153" s="215"/>
      <c r="BK153" s="215"/>
      <c r="BL153" s="215"/>
      <c r="BM153" s="215"/>
      <c r="BN153" s="215"/>
    </row>
    <row r="154" spans="1:66" s="67" customFormat="1" ht="12.75" customHeight="1" x14ac:dyDescent="0.2">
      <c r="A154" s="18">
        <v>36</v>
      </c>
      <c r="B154" s="212" t="s">
        <v>22</v>
      </c>
      <c r="C154" s="60" t="s">
        <v>1354</v>
      </c>
      <c r="D154" s="19" t="s">
        <v>1170</v>
      </c>
      <c r="E154" s="61" t="s">
        <v>1355</v>
      </c>
      <c r="F154" s="62"/>
      <c r="G154" s="141">
        <f>O154+S154+W154+AA154+AE154</f>
        <v>0</v>
      </c>
      <c r="H154" s="204">
        <f>O154+S154+W154+AE154+AI154+AA154+AM154+AQ154</f>
        <v>0</v>
      </c>
      <c r="I154" s="204">
        <f>O154+S154+W154+AE154+AI154+AA154+AQ154+AM154+AU154+AY154</f>
        <v>74.504192731677435</v>
      </c>
      <c r="J154" s="84">
        <f>COUNTA(M154,Q154,U154,AC154,AG154,Y154,AK154,AO154,AS154,AW154)</f>
        <v>2</v>
      </c>
      <c r="K154" s="373">
        <f>I154</f>
        <v>74.504192731677435</v>
      </c>
      <c r="L154" s="133"/>
      <c r="M154" s="63"/>
      <c r="N154" s="83"/>
      <c r="O154" s="140"/>
      <c r="P154" s="120"/>
      <c r="Q154" s="63"/>
      <c r="R154" s="83"/>
      <c r="S154" s="140"/>
      <c r="T154" s="120"/>
      <c r="U154" s="63"/>
      <c r="V154" s="83"/>
      <c r="W154" s="140"/>
      <c r="X154" s="207"/>
      <c r="Y154" s="208"/>
      <c r="Z154" s="209"/>
      <c r="AA154" s="140"/>
      <c r="AB154" s="120"/>
      <c r="AC154" s="63"/>
      <c r="AD154" s="83"/>
      <c r="AE154" s="206"/>
      <c r="AF154" s="207"/>
      <c r="AG154" s="208"/>
      <c r="AH154" s="209"/>
      <c r="AI154" s="206"/>
      <c r="AJ154" s="207"/>
      <c r="AK154" s="208"/>
      <c r="AL154" s="83"/>
      <c r="AM154" s="206"/>
      <c r="AN154" s="207"/>
      <c r="AO154" s="208"/>
      <c r="AP154" s="83"/>
      <c r="AQ154" s="206"/>
      <c r="AR154" s="207"/>
      <c r="AS154" s="208" t="s">
        <v>32</v>
      </c>
      <c r="AT154" s="83">
        <v>8</v>
      </c>
      <c r="AU154" s="206">
        <v>62.151902434314721</v>
      </c>
      <c r="AV154" s="207"/>
      <c r="AW154" s="208" t="s">
        <v>32</v>
      </c>
      <c r="AX154" s="209" t="s">
        <v>158</v>
      </c>
      <c r="AY154" s="206">
        <v>12.352290297362718</v>
      </c>
      <c r="BA154" s="243"/>
      <c r="BB154" s="243"/>
      <c r="BC154" s="243"/>
      <c r="BD154" s="243"/>
      <c r="BE154" s="243"/>
      <c r="BF154" s="243"/>
      <c r="BG154" s="243"/>
      <c r="BH154" s="243"/>
      <c r="BI154" s="244"/>
      <c r="BJ154" s="215"/>
      <c r="BK154" s="215"/>
      <c r="BL154" s="215"/>
      <c r="BM154" s="215"/>
      <c r="BN154" s="215"/>
    </row>
    <row r="155" spans="1:66" s="67" customFormat="1" ht="12.75" customHeight="1" x14ac:dyDescent="0.2">
      <c r="A155" s="18">
        <v>37</v>
      </c>
      <c r="B155" s="212" t="s">
        <v>22</v>
      </c>
      <c r="C155" s="60" t="s">
        <v>746</v>
      </c>
      <c r="D155" s="19" t="s">
        <v>1341</v>
      </c>
      <c r="E155" s="61" t="s">
        <v>1342</v>
      </c>
      <c r="F155" s="62"/>
      <c r="G155" s="141">
        <f>O155+S155+W155+AA155+AE155</f>
        <v>0</v>
      </c>
      <c r="H155" s="204">
        <f>O155+S155+W155+AE155+AI155+AA155+AM155+AQ155</f>
        <v>0</v>
      </c>
      <c r="I155" s="204">
        <f>O155+S155+W155+AE155+AI155+AA155+AQ155+AM155+AU155+AY155</f>
        <v>62.763625255165302</v>
      </c>
      <c r="J155" s="84">
        <f>COUNTA(M155,Q155,U155,AC155,AG155,Y155,AK155,AO155,AS155,AW155)</f>
        <v>1</v>
      </c>
      <c r="K155" s="373">
        <f>I155</f>
        <v>62.763625255165302</v>
      </c>
      <c r="L155" s="133"/>
      <c r="M155" s="63"/>
      <c r="N155" s="83"/>
      <c r="O155" s="140"/>
      <c r="P155" s="120"/>
      <c r="Q155" s="63"/>
      <c r="R155" s="83"/>
      <c r="S155" s="140"/>
      <c r="T155" s="120"/>
      <c r="U155" s="63"/>
      <c r="V155" s="83"/>
      <c r="W155" s="140"/>
      <c r="X155" s="207"/>
      <c r="Y155" s="208"/>
      <c r="Z155" s="209"/>
      <c r="AA155" s="140"/>
      <c r="AB155" s="120"/>
      <c r="AC155" s="63"/>
      <c r="AD155" s="83"/>
      <c r="AE155" s="206"/>
      <c r="AF155" s="207"/>
      <c r="AG155" s="208"/>
      <c r="AH155" s="209"/>
      <c r="AI155" s="206"/>
      <c r="AJ155" s="207"/>
      <c r="AK155" s="208"/>
      <c r="AL155" s="83"/>
      <c r="AM155" s="206"/>
      <c r="AN155" s="207"/>
      <c r="AO155" s="208"/>
      <c r="AP155" s="83"/>
      <c r="AQ155" s="206"/>
      <c r="AR155" s="207"/>
      <c r="AS155" s="208"/>
      <c r="AT155" s="83"/>
      <c r="AU155" s="206"/>
      <c r="AV155" s="207"/>
      <c r="AW155" s="208" t="s">
        <v>32</v>
      </c>
      <c r="AX155" s="209" t="s">
        <v>73</v>
      </c>
      <c r="AY155" s="206">
        <v>62.763625255165302</v>
      </c>
      <c r="BA155" s="243"/>
      <c r="BB155" s="243"/>
      <c r="BC155" s="243"/>
      <c r="BD155" s="243"/>
      <c r="BE155" s="243"/>
      <c r="BF155" s="243"/>
      <c r="BG155" s="243"/>
      <c r="BH155" s="243"/>
      <c r="BI155" s="244"/>
      <c r="BJ155" s="215"/>
      <c r="BK155" s="215"/>
      <c r="BL155" s="215"/>
      <c r="BM155" s="215"/>
      <c r="BN155" s="215"/>
    </row>
    <row r="156" spans="1:66" s="67" customFormat="1" ht="12.75" customHeight="1" x14ac:dyDescent="0.2">
      <c r="A156" s="18">
        <v>38</v>
      </c>
      <c r="B156" s="212" t="s">
        <v>22</v>
      </c>
      <c r="C156" s="60" t="s">
        <v>330</v>
      </c>
      <c r="D156" s="19" t="s">
        <v>331</v>
      </c>
      <c r="E156" s="61" t="s">
        <v>1369</v>
      </c>
      <c r="F156" s="62"/>
      <c r="G156" s="141">
        <f>O156+S156+W156+AA156+AE156</f>
        <v>0</v>
      </c>
      <c r="H156" s="204">
        <f>O156+S156+W156+AE156+AI156+AA156+AM156+AQ156</f>
        <v>0</v>
      </c>
      <c r="I156" s="204">
        <f>O156+S156+W156+AE156+AI156+AA156+AQ156+AM156+AU156+AY156</f>
        <v>61.704160301668395</v>
      </c>
      <c r="J156" s="84">
        <f>COUNTA(M156,Q156,U156,AC156,AG156,Y156,AK156,AO156,AS156,AW156)</f>
        <v>1</v>
      </c>
      <c r="K156" s="373">
        <f>I156</f>
        <v>61.704160301668395</v>
      </c>
      <c r="L156" s="133"/>
      <c r="M156" s="63"/>
      <c r="N156" s="83"/>
      <c r="O156" s="140"/>
      <c r="P156" s="120"/>
      <c r="Q156" s="63"/>
      <c r="R156" s="83"/>
      <c r="S156" s="140"/>
      <c r="T156" s="120"/>
      <c r="U156" s="63"/>
      <c r="V156" s="83"/>
      <c r="W156" s="140"/>
      <c r="X156" s="207"/>
      <c r="Y156" s="208"/>
      <c r="Z156" s="209"/>
      <c r="AA156" s="140"/>
      <c r="AB156" s="120"/>
      <c r="AC156" s="63"/>
      <c r="AD156" s="83"/>
      <c r="AE156" s="206"/>
      <c r="AF156" s="207"/>
      <c r="AG156" s="208"/>
      <c r="AH156" s="209"/>
      <c r="AI156" s="206"/>
      <c r="AJ156" s="207"/>
      <c r="AK156" s="208"/>
      <c r="AL156" s="83"/>
      <c r="AM156" s="206"/>
      <c r="AN156" s="207"/>
      <c r="AO156" s="208"/>
      <c r="AP156" s="83"/>
      <c r="AQ156" s="206"/>
      <c r="AR156" s="207"/>
      <c r="AS156" s="208"/>
      <c r="AT156" s="83"/>
      <c r="AU156" s="206"/>
      <c r="AV156" s="207"/>
      <c r="AW156" s="208" t="s">
        <v>33</v>
      </c>
      <c r="AX156" s="209" t="s">
        <v>80</v>
      </c>
      <c r="AY156" s="206">
        <v>61.704160301668395</v>
      </c>
      <c r="BA156" s="243"/>
      <c r="BB156" s="243"/>
      <c r="BC156" s="243"/>
      <c r="BD156" s="243"/>
      <c r="BE156" s="243"/>
      <c r="BF156" s="243"/>
      <c r="BG156" s="243"/>
      <c r="BH156" s="243"/>
      <c r="BI156" s="244"/>
      <c r="BJ156" s="215"/>
      <c r="BK156" s="215"/>
      <c r="BL156" s="215"/>
      <c r="BM156" s="215"/>
      <c r="BN156" s="215"/>
    </row>
    <row r="157" spans="1:66" s="67" customFormat="1" ht="12.75" customHeight="1" x14ac:dyDescent="0.2">
      <c r="A157" s="18">
        <v>39</v>
      </c>
      <c r="B157" s="212" t="s">
        <v>22</v>
      </c>
      <c r="C157" s="60" t="s">
        <v>321</v>
      </c>
      <c r="D157" s="19" t="s">
        <v>322</v>
      </c>
      <c r="E157" s="61" t="s">
        <v>1344</v>
      </c>
      <c r="F157" s="62"/>
      <c r="G157" s="141">
        <f>O157+S157+W157+AA157+AE157</f>
        <v>0</v>
      </c>
      <c r="H157" s="204">
        <f>O157+S157+W157+AE157+AI157+AA157+AM157+AQ157</f>
        <v>0</v>
      </c>
      <c r="I157" s="204">
        <f>O157+S157+W157+AE157+AI157+AA157+AQ157+AM157+AU157+AY157</f>
        <v>55.138435441698498</v>
      </c>
      <c r="J157" s="84">
        <f>COUNTA(M157,Q157,U157,AC157,AG157,Y157,AK157,AO157,AS157,AW157)</f>
        <v>1</v>
      </c>
      <c r="K157" s="373">
        <f>I157</f>
        <v>55.138435441698498</v>
      </c>
      <c r="L157" s="133"/>
      <c r="M157" s="63"/>
      <c r="N157" s="83"/>
      <c r="O157" s="140"/>
      <c r="P157" s="120"/>
      <c r="Q157" s="63"/>
      <c r="R157" s="83"/>
      <c r="S157" s="140"/>
      <c r="T157" s="120"/>
      <c r="U157" s="63"/>
      <c r="V157" s="83"/>
      <c r="W157" s="140"/>
      <c r="X157" s="207"/>
      <c r="Y157" s="208"/>
      <c r="Z157" s="209"/>
      <c r="AA157" s="140"/>
      <c r="AB157" s="120"/>
      <c r="AC157" s="63"/>
      <c r="AD157" s="83"/>
      <c r="AE157" s="206"/>
      <c r="AF157" s="207"/>
      <c r="AG157" s="208"/>
      <c r="AH157" s="209"/>
      <c r="AI157" s="206"/>
      <c r="AJ157" s="207"/>
      <c r="AK157" s="208"/>
      <c r="AL157" s="83"/>
      <c r="AM157" s="206"/>
      <c r="AN157" s="207"/>
      <c r="AO157" s="208"/>
      <c r="AP157" s="83"/>
      <c r="AQ157" s="206"/>
      <c r="AR157" s="207"/>
      <c r="AS157" s="208"/>
      <c r="AT157" s="83"/>
      <c r="AU157" s="206"/>
      <c r="AV157" s="207"/>
      <c r="AW157" s="208" t="s">
        <v>32</v>
      </c>
      <c r="AX157" s="209" t="s">
        <v>100</v>
      </c>
      <c r="AY157" s="206">
        <v>55.138435441698498</v>
      </c>
      <c r="BA157" s="243"/>
      <c r="BB157" s="243"/>
      <c r="BC157" s="243"/>
      <c r="BD157" s="243"/>
      <c r="BE157" s="243"/>
      <c r="BF157" s="243"/>
      <c r="BG157" s="243"/>
      <c r="BH157" s="243"/>
      <c r="BI157" s="244"/>
      <c r="BJ157" s="215"/>
      <c r="BK157" s="215"/>
      <c r="BL157" s="215"/>
      <c r="BM157" s="215"/>
      <c r="BN157" s="215"/>
    </row>
    <row r="158" spans="1:66" s="67" customFormat="1" ht="12.75" customHeight="1" x14ac:dyDescent="0.2">
      <c r="A158" s="18">
        <v>40</v>
      </c>
      <c r="B158" s="212" t="s">
        <v>22</v>
      </c>
      <c r="C158" s="60" t="s">
        <v>1371</v>
      </c>
      <c r="D158" s="19" t="s">
        <v>1372</v>
      </c>
      <c r="E158" s="61" t="s">
        <v>332</v>
      </c>
      <c r="F158" s="62"/>
      <c r="G158" s="141">
        <f>O158+S158+W158+AA158+AE158</f>
        <v>0</v>
      </c>
      <c r="H158" s="204">
        <f>O158+S158+W158+AE158+AI158+AA158+AM158+AQ158</f>
        <v>0</v>
      </c>
      <c r="I158" s="204">
        <f>O158+S158+W158+AE158+AI158+AA158+AQ158+AM158+AU158+AY158</f>
        <v>50.471229619450732</v>
      </c>
      <c r="J158" s="84">
        <f>COUNTA(M158,Q158,U158,AC158,AG158,Y158,AK158,AO158,AS158,AW158)</f>
        <v>1</v>
      </c>
      <c r="K158" s="373">
        <f>I158</f>
        <v>50.471229619450732</v>
      </c>
      <c r="L158" s="133"/>
      <c r="M158" s="63"/>
      <c r="N158" s="83"/>
      <c r="O158" s="140"/>
      <c r="P158" s="120"/>
      <c r="Q158" s="63"/>
      <c r="R158" s="83"/>
      <c r="S158" s="140"/>
      <c r="T158" s="120"/>
      <c r="U158" s="63"/>
      <c r="V158" s="83"/>
      <c r="W158" s="140"/>
      <c r="X158" s="207"/>
      <c r="Y158" s="208"/>
      <c r="Z158" s="209"/>
      <c r="AA158" s="140"/>
      <c r="AB158" s="120"/>
      <c r="AC158" s="63"/>
      <c r="AD158" s="83"/>
      <c r="AE158" s="206"/>
      <c r="AF158" s="207"/>
      <c r="AG158" s="208"/>
      <c r="AH158" s="209"/>
      <c r="AI158" s="206"/>
      <c r="AJ158" s="207"/>
      <c r="AK158" s="208"/>
      <c r="AL158" s="83"/>
      <c r="AM158" s="206"/>
      <c r="AN158" s="207"/>
      <c r="AO158" s="208"/>
      <c r="AP158" s="83"/>
      <c r="AQ158" s="206"/>
      <c r="AR158" s="207"/>
      <c r="AS158" s="208"/>
      <c r="AT158" s="83"/>
      <c r="AU158" s="206"/>
      <c r="AV158" s="207"/>
      <c r="AW158" s="208" t="s">
        <v>33</v>
      </c>
      <c r="AX158" s="209" t="s">
        <v>87</v>
      </c>
      <c r="AY158" s="206">
        <v>50.471229619450732</v>
      </c>
      <c r="BA158" s="243"/>
      <c r="BB158" s="243"/>
      <c r="BC158" s="243"/>
      <c r="BD158" s="243"/>
      <c r="BE158" s="243"/>
      <c r="BF158" s="243"/>
      <c r="BG158" s="243"/>
      <c r="BH158" s="243"/>
      <c r="BI158" s="244"/>
      <c r="BJ158" s="215"/>
      <c r="BK158" s="215"/>
      <c r="BL158" s="215"/>
      <c r="BM158" s="215"/>
      <c r="BN158" s="215"/>
    </row>
    <row r="159" spans="1:66" s="67" customFormat="1" ht="12.75" customHeight="1" x14ac:dyDescent="0.2">
      <c r="A159" s="18">
        <v>41</v>
      </c>
      <c r="B159" s="212" t="s">
        <v>22</v>
      </c>
      <c r="C159" s="60">
        <v>811</v>
      </c>
      <c r="D159" s="19" t="s">
        <v>937</v>
      </c>
      <c r="E159" s="61" t="s">
        <v>938</v>
      </c>
      <c r="F159" s="62"/>
      <c r="G159" s="141">
        <f>O159+S159+W159+AA159+AE159</f>
        <v>47.745097999287161</v>
      </c>
      <c r="H159" s="204">
        <f>O159+S159+W159+AE159+AI159+AA159+AM159+AQ159</f>
        <v>47.745097999287161</v>
      </c>
      <c r="I159" s="204">
        <f>O159+S159+W159+AE159+AI159+AA159+AQ159+AM159+AU159+AY159</f>
        <v>47.745097999287161</v>
      </c>
      <c r="J159" s="84">
        <f>COUNTA(M159,Q159,U159,AC159,AG159,Y159,AK159,AO159,AS159,AW159)</f>
        <v>1</v>
      </c>
      <c r="K159" s="373">
        <f>I159</f>
        <v>47.745097999287161</v>
      </c>
      <c r="L159" s="133"/>
      <c r="M159" s="63"/>
      <c r="N159" s="83"/>
      <c r="O159" s="140"/>
      <c r="P159" s="120"/>
      <c r="Q159" s="63"/>
      <c r="R159" s="83"/>
      <c r="S159" s="140"/>
      <c r="T159" s="120"/>
      <c r="U159" s="63"/>
      <c r="V159" s="83"/>
      <c r="W159" s="140"/>
      <c r="X159" s="207"/>
      <c r="Y159" s="208" t="s">
        <v>22</v>
      </c>
      <c r="Z159" s="209">
        <v>7</v>
      </c>
      <c r="AA159" s="140">
        <v>47.745097999287161</v>
      </c>
      <c r="AB159" s="120"/>
      <c r="AC159" s="63"/>
      <c r="AD159" s="83"/>
      <c r="AE159" s="206"/>
      <c r="AF159" s="207"/>
      <c r="AG159" s="208"/>
      <c r="AH159" s="209"/>
      <c r="AI159" s="206"/>
      <c r="AJ159" s="207"/>
      <c r="AK159" s="208"/>
      <c r="AL159" s="83"/>
      <c r="AM159" s="206"/>
      <c r="AN159" s="207"/>
      <c r="AO159" s="208"/>
      <c r="AP159" s="83"/>
      <c r="AQ159" s="206"/>
      <c r="AR159" s="207"/>
      <c r="AS159" s="208"/>
      <c r="AT159" s="83"/>
      <c r="AU159" s="206"/>
      <c r="AV159" s="207"/>
      <c r="AW159" s="208"/>
      <c r="AX159" s="209"/>
      <c r="AY159" s="206"/>
      <c r="BA159" s="243"/>
      <c r="BB159" s="243"/>
      <c r="BC159" s="243"/>
      <c r="BD159" s="243"/>
      <c r="BE159" s="243"/>
      <c r="BF159" s="243"/>
      <c r="BG159" s="243"/>
      <c r="BH159" s="243"/>
      <c r="BI159" s="244"/>
      <c r="BJ159" s="215"/>
      <c r="BK159" s="215"/>
      <c r="BL159" s="215"/>
      <c r="BM159" s="215"/>
      <c r="BN159" s="215"/>
    </row>
    <row r="160" spans="1:66" s="67" customFormat="1" ht="12.75" customHeight="1" x14ac:dyDescent="0.2">
      <c r="A160" s="18">
        <v>42</v>
      </c>
      <c r="B160" s="212" t="s">
        <v>22</v>
      </c>
      <c r="C160" s="60" t="s">
        <v>326</v>
      </c>
      <c r="D160" s="19" t="s">
        <v>327</v>
      </c>
      <c r="E160" s="61" t="s">
        <v>328</v>
      </c>
      <c r="F160" s="62"/>
      <c r="G160" s="141">
        <f>O160+S160+W160+AA160+AE160</f>
        <v>0</v>
      </c>
      <c r="H160" s="204">
        <f>O160+S160+W160+AE160+AI160+AA160+AM160+AQ160</f>
        <v>0</v>
      </c>
      <c r="I160" s="204">
        <f>O160+S160+W160+AE160+AI160+AA160+AQ160+AM160+AU160+AY160</f>
        <v>47.693451841672953</v>
      </c>
      <c r="J160" s="84">
        <f>COUNTA(M160,Q160,U160,AC160,AG160,Y160,AK160,AO160,AS160,AW160)</f>
        <v>1</v>
      </c>
      <c r="K160" s="373">
        <f>I160</f>
        <v>47.693451841672953</v>
      </c>
      <c r="L160" s="133"/>
      <c r="M160" s="63"/>
      <c r="N160" s="83"/>
      <c r="O160" s="140"/>
      <c r="P160" s="120"/>
      <c r="Q160" s="63"/>
      <c r="R160" s="83"/>
      <c r="S160" s="140"/>
      <c r="T160" s="120"/>
      <c r="U160" s="63"/>
      <c r="V160" s="83"/>
      <c r="W160" s="140"/>
      <c r="X160" s="207"/>
      <c r="Y160" s="208"/>
      <c r="Z160" s="209"/>
      <c r="AA160" s="140"/>
      <c r="AB160" s="120"/>
      <c r="AC160" s="63"/>
      <c r="AD160" s="83"/>
      <c r="AE160" s="206"/>
      <c r="AF160" s="207"/>
      <c r="AG160" s="208"/>
      <c r="AH160" s="209"/>
      <c r="AI160" s="206"/>
      <c r="AJ160" s="207"/>
      <c r="AK160" s="208"/>
      <c r="AL160" s="83"/>
      <c r="AM160" s="206"/>
      <c r="AN160" s="207"/>
      <c r="AO160" s="208"/>
      <c r="AP160" s="83"/>
      <c r="AQ160" s="206"/>
      <c r="AR160" s="207"/>
      <c r="AS160" s="208"/>
      <c r="AT160" s="83"/>
      <c r="AU160" s="206"/>
      <c r="AV160" s="207"/>
      <c r="AW160" s="208" t="s">
        <v>32</v>
      </c>
      <c r="AX160" s="209" t="s">
        <v>90</v>
      </c>
      <c r="AY160" s="206">
        <v>47.693451841672953</v>
      </c>
      <c r="BA160" s="243"/>
      <c r="BB160" s="243"/>
      <c r="BC160" s="243"/>
      <c r="BD160" s="243"/>
      <c r="BE160" s="243"/>
      <c r="BF160" s="243"/>
      <c r="BG160" s="243"/>
      <c r="BH160" s="243"/>
      <c r="BI160" s="244"/>
      <c r="BJ160" s="215"/>
      <c r="BK160" s="215"/>
      <c r="BL160" s="215"/>
      <c r="BM160" s="215"/>
      <c r="BN160" s="215"/>
    </row>
    <row r="161" spans="1:66" s="67" customFormat="1" ht="12.75" customHeight="1" x14ac:dyDescent="0.2">
      <c r="A161" s="18">
        <v>43</v>
      </c>
      <c r="B161" s="212" t="s">
        <v>22</v>
      </c>
      <c r="C161" s="60">
        <v>25</v>
      </c>
      <c r="D161" s="19" t="s">
        <v>952</v>
      </c>
      <c r="E161" s="61" t="s">
        <v>1395</v>
      </c>
      <c r="F161" s="62"/>
      <c r="G161" s="141">
        <f>O161+S161+W161+AA161+AE161</f>
        <v>0</v>
      </c>
      <c r="H161" s="204">
        <f>O161+S161+W161+AE161+AI161+AA161+AM161+AQ161</f>
        <v>44.845500650402819</v>
      </c>
      <c r="I161" s="204">
        <f>O161+S161+W161+AE161+AI161+AA161+AQ161+AM161+AU161+AY161</f>
        <v>44.845500650402819</v>
      </c>
      <c r="J161" s="84">
        <f>COUNTA(M161,Q161,U161,AC161,AG161,Y161,AK161,AO161,AS161,AW161)</f>
        <v>1</v>
      </c>
      <c r="K161" s="373">
        <f>I161</f>
        <v>44.845500650402819</v>
      </c>
      <c r="L161" s="133"/>
      <c r="M161" s="63"/>
      <c r="N161" s="83"/>
      <c r="O161" s="140"/>
      <c r="P161" s="120"/>
      <c r="Q161" s="63"/>
      <c r="R161" s="83"/>
      <c r="S161" s="140"/>
      <c r="T161" s="120"/>
      <c r="U161" s="63"/>
      <c r="V161" s="83"/>
      <c r="W161" s="140"/>
      <c r="X161" s="207"/>
      <c r="Y161" s="208"/>
      <c r="Z161" s="209"/>
      <c r="AA161" s="140"/>
      <c r="AB161" s="120"/>
      <c r="AC161" s="63"/>
      <c r="AD161" s="83"/>
      <c r="AE161" s="206"/>
      <c r="AF161" s="207"/>
      <c r="AG161" s="208"/>
      <c r="AH161" s="209"/>
      <c r="AI161" s="206"/>
      <c r="AJ161" s="207"/>
      <c r="AK161" s="208" t="s">
        <v>293</v>
      </c>
      <c r="AL161" s="83">
        <v>4</v>
      </c>
      <c r="AM161" s="206">
        <v>44.845500650402819</v>
      </c>
      <c r="AN161" s="207"/>
      <c r="AO161" s="208"/>
      <c r="AP161" s="83"/>
      <c r="AQ161" s="206"/>
      <c r="AR161" s="207"/>
      <c r="AS161" s="208"/>
      <c r="AT161" s="83"/>
      <c r="AU161" s="206"/>
      <c r="AV161" s="207"/>
      <c r="AW161" s="208"/>
      <c r="AX161" s="209"/>
      <c r="AY161" s="206"/>
      <c r="BA161" s="243"/>
      <c r="BB161" s="243"/>
      <c r="BC161" s="243"/>
      <c r="BD161" s="243"/>
      <c r="BE161" s="243"/>
      <c r="BF161" s="243"/>
      <c r="BG161" s="243"/>
      <c r="BH161" s="243"/>
      <c r="BI161" s="244"/>
      <c r="BJ161" s="215"/>
      <c r="BK161" s="215"/>
      <c r="BL161" s="215"/>
      <c r="BM161" s="215"/>
      <c r="BN161" s="215"/>
    </row>
    <row r="162" spans="1:66" s="67" customFormat="1" ht="12.75" customHeight="1" x14ac:dyDescent="0.2">
      <c r="A162" s="18">
        <v>44</v>
      </c>
      <c r="B162" s="212" t="s">
        <v>22</v>
      </c>
      <c r="C162" s="60" t="s">
        <v>982</v>
      </c>
      <c r="D162" s="19" t="s">
        <v>983</v>
      </c>
      <c r="E162" s="61" t="s">
        <v>984</v>
      </c>
      <c r="F162" s="62"/>
      <c r="G162" s="141">
        <f>O162+S162+W162+AA162+AE162</f>
        <v>0</v>
      </c>
      <c r="H162" s="204">
        <f>O162+S162+W162+AE162+AI162+AA162+AM162+AQ162</f>
        <v>43.27877127195044</v>
      </c>
      <c r="I162" s="204">
        <f>O162+S162+W162+AE162+AI162+AA162+AQ162+AM162+AU162+AY162</f>
        <v>43.27877127195044</v>
      </c>
      <c r="J162" s="84">
        <f>COUNTA(M162,Q162,U162,AC162,AG162,Y162,AK162,AO162,AS162,AW162)</f>
        <v>1</v>
      </c>
      <c r="K162" s="373">
        <f>I162</f>
        <v>43.27877127195044</v>
      </c>
      <c r="L162" s="133"/>
      <c r="M162" s="63"/>
      <c r="N162" s="83"/>
      <c r="O162" s="140"/>
      <c r="P162" s="120"/>
      <c r="Q162" s="63"/>
      <c r="R162" s="83"/>
      <c r="S162" s="140"/>
      <c r="T162" s="120"/>
      <c r="U162" s="63"/>
      <c r="V162" s="83"/>
      <c r="W162" s="140"/>
      <c r="X162" s="207"/>
      <c r="Y162" s="208"/>
      <c r="Z162" s="209"/>
      <c r="AA162" s="140"/>
      <c r="AB162" s="120"/>
      <c r="AC162" s="63"/>
      <c r="AD162" s="83"/>
      <c r="AE162" s="206"/>
      <c r="AF162" s="207"/>
      <c r="AG162" s="208" t="s">
        <v>22</v>
      </c>
      <c r="AH162" s="209">
        <v>8</v>
      </c>
      <c r="AI162" s="206">
        <v>43.27877127195044</v>
      </c>
      <c r="AJ162" s="207"/>
      <c r="AK162" s="208"/>
      <c r="AL162" s="83"/>
      <c r="AM162" s="206"/>
      <c r="AN162" s="207"/>
      <c r="AO162" s="208"/>
      <c r="AP162" s="83"/>
      <c r="AQ162" s="206"/>
      <c r="AR162" s="207"/>
      <c r="AS162" s="208"/>
      <c r="AT162" s="83"/>
      <c r="AU162" s="206"/>
      <c r="AV162" s="207"/>
      <c r="AW162" s="208"/>
      <c r="AX162" s="209"/>
      <c r="AY162" s="206"/>
      <c r="BA162" s="243"/>
      <c r="BB162" s="243"/>
      <c r="BC162" s="243"/>
      <c r="BD162" s="243"/>
      <c r="BE162" s="243"/>
      <c r="BF162" s="243"/>
      <c r="BG162" s="243"/>
      <c r="BH162" s="243"/>
      <c r="BI162" s="244"/>
      <c r="BJ162" s="215"/>
      <c r="BK162" s="215"/>
      <c r="BL162" s="215"/>
      <c r="BM162" s="215"/>
      <c r="BN162" s="215"/>
    </row>
    <row r="163" spans="1:66" s="67" customFormat="1" ht="12.75" customHeight="1" x14ac:dyDescent="0.2">
      <c r="A163" s="18">
        <v>45</v>
      </c>
      <c r="B163" s="212" t="s">
        <v>22</v>
      </c>
      <c r="C163" s="60" t="s">
        <v>272</v>
      </c>
      <c r="D163" s="19" t="s">
        <v>317</v>
      </c>
      <c r="E163" s="61" t="s">
        <v>318</v>
      </c>
      <c r="F163" s="62"/>
      <c r="G163" s="141">
        <f>O163+S163+W163+AA163+AE163</f>
        <v>0</v>
      </c>
      <c r="H163" s="204">
        <f>O163+S163+W163+AE163+AI163+AA163+AM163+AQ163</f>
        <v>0</v>
      </c>
      <c r="I163" s="204">
        <f>O163+S163+W163+AE163+AI163+AA163+AQ163+AM163+AU163+AY163</f>
        <v>39.580270163748324</v>
      </c>
      <c r="J163" s="84">
        <f>COUNTA(M163,Q163,U163,AC163,AG163,Y163,AK163,AO163,AS163,AW163)</f>
        <v>1</v>
      </c>
      <c r="K163" s="373">
        <f>I163</f>
        <v>39.580270163748324</v>
      </c>
      <c r="L163" s="133"/>
      <c r="M163" s="63"/>
      <c r="N163" s="83"/>
      <c r="O163" s="140"/>
      <c r="P163" s="120"/>
      <c r="Q163" s="63"/>
      <c r="R163" s="83"/>
      <c r="S163" s="140"/>
      <c r="T163" s="120"/>
      <c r="U163" s="63"/>
      <c r="V163" s="83"/>
      <c r="W163" s="140"/>
      <c r="X163" s="207"/>
      <c r="Y163" s="208"/>
      <c r="Z163" s="209"/>
      <c r="AA163" s="140"/>
      <c r="AB163" s="120"/>
      <c r="AC163" s="63"/>
      <c r="AD163" s="83"/>
      <c r="AE163" s="206"/>
      <c r="AF163" s="207"/>
      <c r="AG163" s="208"/>
      <c r="AH163" s="209"/>
      <c r="AI163" s="206"/>
      <c r="AJ163" s="207"/>
      <c r="AK163" s="208"/>
      <c r="AL163" s="83"/>
      <c r="AM163" s="206"/>
      <c r="AN163" s="207"/>
      <c r="AO163" s="208"/>
      <c r="AP163" s="83"/>
      <c r="AQ163" s="206"/>
      <c r="AR163" s="207"/>
      <c r="AS163" s="208"/>
      <c r="AT163" s="83"/>
      <c r="AU163" s="206"/>
      <c r="AV163" s="207"/>
      <c r="AW163" s="208" t="s">
        <v>33</v>
      </c>
      <c r="AX163" s="209" t="s">
        <v>88</v>
      </c>
      <c r="AY163" s="206">
        <v>39.580270163748324</v>
      </c>
      <c r="BA163" s="243"/>
      <c r="BB163" s="243"/>
      <c r="BC163" s="243"/>
      <c r="BD163" s="243"/>
      <c r="BE163" s="243"/>
      <c r="BF163" s="243"/>
      <c r="BG163" s="243"/>
      <c r="BH163" s="243"/>
      <c r="BI163" s="244"/>
      <c r="BJ163" s="215"/>
      <c r="BK163" s="215"/>
      <c r="BL163" s="215"/>
      <c r="BM163" s="215"/>
      <c r="BN163" s="215"/>
    </row>
    <row r="164" spans="1:66" s="67" customFormat="1" ht="12.75" customHeight="1" x14ac:dyDescent="0.2">
      <c r="A164" s="18">
        <v>46</v>
      </c>
      <c r="B164" s="212" t="s">
        <v>22</v>
      </c>
      <c r="C164" s="60" t="s">
        <v>695</v>
      </c>
      <c r="D164" s="19" t="s">
        <v>856</v>
      </c>
      <c r="E164" s="61" t="s">
        <v>882</v>
      </c>
      <c r="F164" s="62"/>
      <c r="G164" s="141">
        <f>O164+S164+W164+AA164+AE164</f>
        <v>37.29239563571457</v>
      </c>
      <c r="H164" s="204">
        <f>O164+S164+W164+AE164+AI164+AA164+AM164+AQ164</f>
        <v>37.29239563571457</v>
      </c>
      <c r="I164" s="204">
        <f>O164+S164+W164+AE164+AI164+AA164+AQ164+AM164+AU164+AY164</f>
        <v>37.29239563571457</v>
      </c>
      <c r="J164" s="84">
        <f>COUNTA(M164,Q164,U164,AC164,AG164,Y164,AK164,AO164,AS164,AW164)</f>
        <v>1</v>
      </c>
      <c r="K164" s="373">
        <f>I164</f>
        <v>37.29239563571457</v>
      </c>
      <c r="L164" s="133"/>
      <c r="M164" s="63"/>
      <c r="N164" s="83"/>
      <c r="O164" s="140"/>
      <c r="P164" s="120"/>
      <c r="Q164" s="63" t="s">
        <v>33</v>
      </c>
      <c r="R164" s="83">
        <v>5</v>
      </c>
      <c r="S164" s="140">
        <v>37.29239563571457</v>
      </c>
      <c r="T164" s="120"/>
      <c r="U164" s="63"/>
      <c r="V164" s="83"/>
      <c r="W164" s="140"/>
      <c r="X164" s="207"/>
      <c r="Y164" s="208"/>
      <c r="Z164" s="209"/>
      <c r="AA164" s="140"/>
      <c r="AB164" s="120"/>
      <c r="AC164" s="63"/>
      <c r="AD164" s="83"/>
      <c r="AE164" s="206"/>
      <c r="AF164" s="207"/>
      <c r="AG164" s="208"/>
      <c r="AH164" s="209"/>
      <c r="AI164" s="206"/>
      <c r="AJ164" s="207"/>
      <c r="AK164" s="208"/>
      <c r="AL164" s="83"/>
      <c r="AM164" s="206"/>
      <c r="AN164" s="207"/>
      <c r="AO164" s="208"/>
      <c r="AP164" s="83"/>
      <c r="AQ164" s="206"/>
      <c r="AR164" s="207"/>
      <c r="AS164" s="208"/>
      <c r="AT164" s="83"/>
      <c r="AU164" s="206"/>
      <c r="AV164" s="207"/>
      <c r="AW164" s="208"/>
      <c r="AX164" s="209"/>
      <c r="AY164" s="206"/>
      <c r="BA164" s="243"/>
      <c r="BB164" s="243"/>
      <c r="BC164" s="243"/>
      <c r="BD164" s="243"/>
      <c r="BE164" s="243"/>
      <c r="BF164" s="243"/>
      <c r="BG164" s="243"/>
      <c r="BH164" s="243"/>
      <c r="BI164" s="244"/>
      <c r="BJ164" s="215"/>
      <c r="BK164" s="215"/>
      <c r="BL164" s="215"/>
      <c r="BM164" s="215"/>
      <c r="BN164" s="215"/>
    </row>
    <row r="165" spans="1:66" s="67" customFormat="1" ht="12.75" customHeight="1" x14ac:dyDescent="0.2">
      <c r="A165" s="18">
        <v>47</v>
      </c>
      <c r="B165" s="212" t="s">
        <v>22</v>
      </c>
      <c r="C165" s="60" t="s">
        <v>939</v>
      </c>
      <c r="D165" s="19" t="s">
        <v>939</v>
      </c>
      <c r="E165" s="61" t="s">
        <v>940</v>
      </c>
      <c r="F165" s="62"/>
      <c r="G165" s="141">
        <f>O165+S165+W165+AA165+AE165</f>
        <v>34.845500650402819</v>
      </c>
      <c r="H165" s="204">
        <f>O165+S165+W165+AE165+AI165+AA165+AM165+AQ165</f>
        <v>34.845500650402819</v>
      </c>
      <c r="I165" s="204">
        <f>O165+S165+W165+AE165+AI165+AA165+AQ165+AM165+AU165+AY165</f>
        <v>34.845500650402819</v>
      </c>
      <c r="J165" s="84">
        <f>COUNTA(M165,Q165,U165,AC165,AG165,Y165,AK165,AO165,AS165,AW165)</f>
        <v>1</v>
      </c>
      <c r="K165" s="373">
        <f>I165</f>
        <v>34.845500650402819</v>
      </c>
      <c r="L165" s="133"/>
      <c r="M165" s="63"/>
      <c r="N165" s="83"/>
      <c r="O165" s="140"/>
      <c r="P165" s="120"/>
      <c r="Q165" s="63"/>
      <c r="R165" s="83"/>
      <c r="S165" s="140"/>
      <c r="T165" s="120"/>
      <c r="U165" s="63"/>
      <c r="V165" s="83"/>
      <c r="W165" s="140"/>
      <c r="X165" s="207"/>
      <c r="Y165" s="208" t="s">
        <v>22</v>
      </c>
      <c r="Z165" s="209">
        <v>8</v>
      </c>
      <c r="AA165" s="140">
        <v>34.845500650402819</v>
      </c>
      <c r="AB165" s="120"/>
      <c r="AC165" s="63"/>
      <c r="AD165" s="83"/>
      <c r="AE165" s="206"/>
      <c r="AF165" s="207"/>
      <c r="AG165" s="208"/>
      <c r="AH165" s="209"/>
      <c r="AI165" s="206"/>
      <c r="AJ165" s="207"/>
      <c r="AK165" s="208"/>
      <c r="AL165" s="83"/>
      <c r="AM165" s="206"/>
      <c r="AN165" s="207"/>
      <c r="AO165" s="208"/>
      <c r="AP165" s="83"/>
      <c r="AQ165" s="206"/>
      <c r="AR165" s="207"/>
      <c r="AS165" s="208"/>
      <c r="AT165" s="83"/>
      <c r="AU165" s="206"/>
      <c r="AV165" s="207"/>
      <c r="AW165" s="208"/>
      <c r="AX165" s="209"/>
      <c r="AY165" s="206"/>
      <c r="BA165" s="243"/>
      <c r="BB165" s="243"/>
      <c r="BC165" s="243"/>
      <c r="BD165" s="243"/>
      <c r="BE165" s="243"/>
      <c r="BF165" s="243"/>
      <c r="BG165" s="243"/>
      <c r="BH165" s="243"/>
      <c r="BI165" s="244"/>
      <c r="BJ165" s="215"/>
      <c r="BK165" s="215"/>
      <c r="BL165" s="215"/>
      <c r="BM165" s="215"/>
      <c r="BN165" s="215"/>
    </row>
    <row r="166" spans="1:66" s="67" customFormat="1" ht="12.75" customHeight="1" x14ac:dyDescent="0.2">
      <c r="A166" s="18">
        <v>48</v>
      </c>
      <c r="B166" s="212" t="s">
        <v>22</v>
      </c>
      <c r="C166" s="60" t="s">
        <v>262</v>
      </c>
      <c r="D166" s="19" t="s">
        <v>315</v>
      </c>
      <c r="E166" s="61" t="s">
        <v>316</v>
      </c>
      <c r="F166" s="62"/>
      <c r="G166" s="141">
        <f>O166+S166+W166+AA166+AE166</f>
        <v>0</v>
      </c>
      <c r="H166" s="204">
        <f>O166+S166+W166+AE166+AI166+AA166+AM166+AQ166</f>
        <v>0</v>
      </c>
      <c r="I166" s="204">
        <f>O166+S166+W166+AE166+AI166+AA166+AQ166+AM166+AU166+AY166</f>
        <v>33.235001249031185</v>
      </c>
      <c r="J166" s="84">
        <f>COUNTA(M166,Q166,U166,AC166,AG166,Y166,AK166,AO166,AS166,AW166)</f>
        <v>1</v>
      </c>
      <c r="K166" s="373">
        <f>I166</f>
        <v>33.235001249031185</v>
      </c>
      <c r="L166" s="133"/>
      <c r="M166" s="63"/>
      <c r="N166" s="83"/>
      <c r="O166" s="140"/>
      <c r="P166" s="120"/>
      <c r="Q166" s="63"/>
      <c r="R166" s="83"/>
      <c r="S166" s="140"/>
      <c r="T166" s="120"/>
      <c r="U166" s="63"/>
      <c r="V166" s="83"/>
      <c r="W166" s="140"/>
      <c r="X166" s="207"/>
      <c r="Y166" s="208"/>
      <c r="Z166" s="209"/>
      <c r="AA166" s="140"/>
      <c r="AB166" s="120"/>
      <c r="AC166" s="63"/>
      <c r="AD166" s="83"/>
      <c r="AE166" s="206"/>
      <c r="AF166" s="207"/>
      <c r="AG166" s="208"/>
      <c r="AH166" s="209"/>
      <c r="AI166" s="206"/>
      <c r="AJ166" s="207"/>
      <c r="AK166" s="208"/>
      <c r="AL166" s="83"/>
      <c r="AM166" s="206"/>
      <c r="AN166" s="207"/>
      <c r="AO166" s="208"/>
      <c r="AP166" s="83"/>
      <c r="AQ166" s="206"/>
      <c r="AR166" s="207"/>
      <c r="AS166" s="208"/>
      <c r="AT166" s="83"/>
      <c r="AU166" s="206"/>
      <c r="AV166" s="207"/>
      <c r="AW166" s="208" t="s">
        <v>32</v>
      </c>
      <c r="AX166" s="209" t="s">
        <v>91</v>
      </c>
      <c r="AY166" s="206">
        <v>33.235001249031185</v>
      </c>
      <c r="BA166" s="243"/>
      <c r="BB166" s="243"/>
      <c r="BC166" s="243"/>
      <c r="BD166" s="243"/>
      <c r="BE166" s="243"/>
      <c r="BF166" s="243"/>
      <c r="BG166" s="243"/>
      <c r="BH166" s="243"/>
      <c r="BI166" s="244"/>
      <c r="BJ166" s="215"/>
      <c r="BK166" s="215"/>
      <c r="BL166" s="215"/>
      <c r="BM166" s="215"/>
      <c r="BN166" s="215"/>
    </row>
    <row r="167" spans="1:66" s="67" customFormat="1" ht="12.75" customHeight="1" x14ac:dyDescent="0.2">
      <c r="A167" s="18">
        <v>49</v>
      </c>
      <c r="B167" s="212" t="s">
        <v>22</v>
      </c>
      <c r="C167" s="60" t="s">
        <v>427</v>
      </c>
      <c r="D167" s="19" t="s">
        <v>1397</v>
      </c>
      <c r="E167" s="61"/>
      <c r="F167" s="62"/>
      <c r="G167" s="141">
        <f>O167+S167+W167+AA167+AE167</f>
        <v>0</v>
      </c>
      <c r="H167" s="204">
        <f>O167+S167+W167+AE167+AI167+AA167+AM167+AQ167</f>
        <v>0</v>
      </c>
      <c r="I167" s="204">
        <f>O167+S167+W167+AE167+AI167+AA167+AQ167+AM167+AU167+AY167</f>
        <v>28.959062302381241</v>
      </c>
      <c r="J167" s="84">
        <f>COUNTA(M167,Q167,U167,AC167,AG167,Y167,AK167,AO167,AS167,AW167)</f>
        <v>1</v>
      </c>
      <c r="K167" s="373">
        <f>I167</f>
        <v>28.959062302381241</v>
      </c>
      <c r="L167" s="133"/>
      <c r="M167" s="63"/>
      <c r="N167" s="83"/>
      <c r="O167" s="140"/>
      <c r="P167" s="120"/>
      <c r="Q167" s="63"/>
      <c r="R167" s="83"/>
      <c r="S167" s="140"/>
      <c r="T167" s="120"/>
      <c r="U167" s="63"/>
      <c r="V167" s="83"/>
      <c r="W167" s="140"/>
      <c r="X167" s="207"/>
      <c r="Y167" s="208"/>
      <c r="Z167" s="209"/>
      <c r="AA167" s="140"/>
      <c r="AB167" s="120"/>
      <c r="AC167" s="63"/>
      <c r="AD167" s="83"/>
      <c r="AE167" s="206"/>
      <c r="AF167" s="207"/>
      <c r="AG167" s="208"/>
      <c r="AH167" s="209"/>
      <c r="AI167" s="206"/>
      <c r="AJ167" s="207"/>
      <c r="AK167" s="208"/>
      <c r="AL167" s="83"/>
      <c r="AM167" s="206"/>
      <c r="AN167" s="207"/>
      <c r="AO167" s="208"/>
      <c r="AP167" s="83"/>
      <c r="AQ167" s="206"/>
      <c r="AR167" s="207"/>
      <c r="AS167" s="208"/>
      <c r="AT167" s="83"/>
      <c r="AU167" s="206"/>
      <c r="AV167" s="207"/>
      <c r="AW167" s="208" t="s">
        <v>33</v>
      </c>
      <c r="AX167" s="209" t="s">
        <v>73</v>
      </c>
      <c r="AY167" s="206">
        <v>28.959062302381241</v>
      </c>
      <c r="BA167" s="243"/>
      <c r="BB167" s="243"/>
      <c r="BC167" s="243"/>
      <c r="BD167" s="243"/>
      <c r="BE167" s="243"/>
      <c r="BF167" s="243"/>
      <c r="BG167" s="243"/>
      <c r="BH167" s="243"/>
      <c r="BI167" s="244"/>
      <c r="BJ167" s="215"/>
      <c r="BK167" s="215"/>
      <c r="BL167" s="215"/>
      <c r="BM167" s="215"/>
      <c r="BN167" s="215"/>
    </row>
    <row r="168" spans="1:66" s="67" customFormat="1" ht="12.75" customHeight="1" x14ac:dyDescent="0.2">
      <c r="A168" s="18">
        <v>50</v>
      </c>
      <c r="B168" s="212" t="s">
        <v>22</v>
      </c>
      <c r="C168" s="60" t="s">
        <v>365</v>
      </c>
      <c r="D168" s="19" t="s">
        <v>341</v>
      </c>
      <c r="E168" s="61" t="s">
        <v>741</v>
      </c>
      <c r="F168" s="62"/>
      <c r="G168" s="141">
        <f>O168+S168+W168+AA168+AE168</f>
        <v>27.899597348884335</v>
      </c>
      <c r="H168" s="204">
        <f>O168+S168+W168+AE168+AI168+AA168+AM168+AQ168</f>
        <v>27.899597348884335</v>
      </c>
      <c r="I168" s="204">
        <f>O168+S168+W168+AE168+AI168+AA168+AQ168+AM168+AU168+AY168</f>
        <v>27.899597348884335</v>
      </c>
      <c r="J168" s="84">
        <f>COUNTA(M168,Q168,U168,AC168,AG168,Y168,AK168,AO168,AS168,AW168)</f>
        <v>1</v>
      </c>
      <c r="K168" s="373">
        <f>I168</f>
        <v>27.899597348884335</v>
      </c>
      <c r="L168" s="133"/>
      <c r="M168" s="63"/>
      <c r="N168" s="83"/>
      <c r="O168" s="140"/>
      <c r="P168" s="120"/>
      <c r="Q168" s="63"/>
      <c r="R168" s="83"/>
      <c r="S168" s="140"/>
      <c r="T168" s="120"/>
      <c r="U168" s="63" t="s">
        <v>22</v>
      </c>
      <c r="V168" s="83" t="s">
        <v>80</v>
      </c>
      <c r="W168" s="140">
        <v>27.899597348884335</v>
      </c>
      <c r="X168" s="207"/>
      <c r="Y168" s="208"/>
      <c r="Z168" s="209"/>
      <c r="AA168" s="140"/>
      <c r="AB168" s="120"/>
      <c r="AC168" s="63"/>
      <c r="AD168" s="83"/>
      <c r="AE168" s="206"/>
      <c r="AF168" s="207"/>
      <c r="AG168" s="208"/>
      <c r="AH168" s="209"/>
      <c r="AI168" s="206"/>
      <c r="AJ168" s="207"/>
      <c r="AK168" s="208"/>
      <c r="AL168" s="83"/>
      <c r="AM168" s="206"/>
      <c r="AN168" s="207"/>
      <c r="AO168" s="208"/>
      <c r="AP168" s="83"/>
      <c r="AQ168" s="206"/>
      <c r="AR168" s="207"/>
      <c r="AS168" s="208"/>
      <c r="AT168" s="83"/>
      <c r="AU168" s="206"/>
      <c r="AV168" s="207"/>
      <c r="AW168" s="208"/>
      <c r="AX168" s="209"/>
      <c r="AY168" s="206"/>
      <c r="BA168" s="243"/>
      <c r="BB168" s="243"/>
      <c r="BC168" s="243"/>
      <c r="BD168" s="243"/>
      <c r="BE168" s="243"/>
      <c r="BF168" s="243"/>
      <c r="BG168" s="243"/>
      <c r="BH168" s="243"/>
      <c r="BI168" s="244"/>
      <c r="BJ168" s="215"/>
      <c r="BK168" s="215"/>
      <c r="BL168" s="215"/>
      <c r="BM168" s="215"/>
      <c r="BN168" s="215"/>
    </row>
    <row r="169" spans="1:66" s="67" customFormat="1" ht="12.75" customHeight="1" x14ac:dyDescent="0.2">
      <c r="A169" s="18">
        <v>51</v>
      </c>
      <c r="B169" s="212" t="s">
        <v>22</v>
      </c>
      <c r="C169" s="60" t="s">
        <v>431</v>
      </c>
      <c r="D169" s="19" t="s">
        <v>432</v>
      </c>
      <c r="E169" s="61" t="s">
        <v>433</v>
      </c>
      <c r="F169" s="62"/>
      <c r="G169" s="141">
        <f>O169+S169+W169+AA169+AE169</f>
        <v>0</v>
      </c>
      <c r="H169" s="204">
        <f>O169+S169+W169+AE169+AI169+AA169+AM169+AQ169</f>
        <v>9.0909090909090917</v>
      </c>
      <c r="I169" s="204">
        <f>O169+S169+W169+AE169+AI169+AA169+AQ169+AM169+AU169+AY169</f>
        <v>27.647003802045745</v>
      </c>
      <c r="J169" s="84">
        <f>COUNTA(M169,Q169,U169,AC169,AG169,Y169,AK169,AO169,AS169,AW169)</f>
        <v>2</v>
      </c>
      <c r="K169" s="373">
        <f>I169</f>
        <v>27.647003802045745</v>
      </c>
      <c r="L169" s="133"/>
      <c r="M169" s="63"/>
      <c r="N169" s="83"/>
      <c r="O169" s="140"/>
      <c r="P169" s="120"/>
      <c r="Q169" s="63"/>
      <c r="R169" s="83"/>
      <c r="S169" s="140"/>
      <c r="T169" s="120"/>
      <c r="U169" s="63"/>
      <c r="V169" s="83"/>
      <c r="W169" s="140"/>
      <c r="X169" s="207"/>
      <c r="Y169" s="208"/>
      <c r="Z169" s="209"/>
      <c r="AA169" s="140"/>
      <c r="AB169" s="120"/>
      <c r="AC169" s="63"/>
      <c r="AD169" s="83"/>
      <c r="AE169" s="206"/>
      <c r="AF169" s="207"/>
      <c r="AG169" s="208" t="s">
        <v>22</v>
      </c>
      <c r="AH169" s="209">
        <v>11</v>
      </c>
      <c r="AI169" s="206">
        <v>9.0909090909090917</v>
      </c>
      <c r="AJ169" s="207"/>
      <c r="AK169" s="208"/>
      <c r="AL169" s="83"/>
      <c r="AM169" s="206"/>
      <c r="AN169" s="207"/>
      <c r="AO169" s="208"/>
      <c r="AP169" s="83"/>
      <c r="AQ169" s="206"/>
      <c r="AR169" s="207"/>
      <c r="AS169" s="208"/>
      <c r="AT169" s="83"/>
      <c r="AU169" s="206"/>
      <c r="AV169" s="207"/>
      <c r="AW169" s="208" t="s">
        <v>33</v>
      </c>
      <c r="AX169" s="209" t="s">
        <v>100</v>
      </c>
      <c r="AY169" s="206">
        <v>18.556094711136652</v>
      </c>
      <c r="BA169" s="243"/>
      <c r="BB169" s="243"/>
      <c r="BC169" s="243"/>
      <c r="BD169" s="243"/>
      <c r="BE169" s="243"/>
      <c r="BF169" s="243"/>
      <c r="BG169" s="243"/>
      <c r="BH169" s="243"/>
      <c r="BI169" s="244"/>
      <c r="BJ169" s="215"/>
      <c r="BK169" s="215"/>
      <c r="BL169" s="215"/>
      <c r="BM169" s="215"/>
      <c r="BN169" s="215"/>
    </row>
    <row r="170" spans="1:66" s="67" customFormat="1" ht="12.75" customHeight="1" x14ac:dyDescent="0.2">
      <c r="A170" s="18">
        <v>52</v>
      </c>
      <c r="B170" s="212" t="s">
        <v>22</v>
      </c>
      <c r="C170" s="60" t="s">
        <v>227</v>
      </c>
      <c r="D170" s="19" t="s">
        <v>228</v>
      </c>
      <c r="E170" s="61" t="s">
        <v>229</v>
      </c>
      <c r="F170" s="62"/>
      <c r="G170" s="141">
        <f>O170+S170+W170+AA170+AE170</f>
        <v>0</v>
      </c>
      <c r="H170" s="204">
        <f>O170+S170+W170+AE170+AI170+AA170+AM170+AQ170</f>
        <v>20.251452439729437</v>
      </c>
      <c r="I170" s="204">
        <f>O170+S170+W170+AE170+AI170+AA170+AQ170+AM170+AU170+AY170</f>
        <v>20.251452439729437</v>
      </c>
      <c r="J170" s="84">
        <f>COUNTA(M170,Q170,U170,AC170,AG170,Y170,AK170,AO170,AS170,AW170)</f>
        <v>1</v>
      </c>
      <c r="K170" s="373">
        <f>I170</f>
        <v>20.251452439729437</v>
      </c>
      <c r="L170" s="133"/>
      <c r="M170" s="63"/>
      <c r="N170" s="83"/>
      <c r="O170" s="140"/>
      <c r="P170" s="120"/>
      <c r="Q170" s="63"/>
      <c r="R170" s="83"/>
      <c r="S170" s="140"/>
      <c r="T170" s="120"/>
      <c r="U170" s="63"/>
      <c r="V170" s="83"/>
      <c r="W170" s="140"/>
      <c r="X170" s="207"/>
      <c r="Y170" s="208"/>
      <c r="Z170" s="209"/>
      <c r="AA170" s="140"/>
      <c r="AB170" s="120"/>
      <c r="AC170" s="63"/>
      <c r="AD170" s="83"/>
      <c r="AE170" s="206"/>
      <c r="AF170" s="207"/>
      <c r="AG170" s="208" t="s">
        <v>22</v>
      </c>
      <c r="AH170" s="209">
        <v>10</v>
      </c>
      <c r="AI170" s="206">
        <v>20.251452439729437</v>
      </c>
      <c r="AJ170" s="207"/>
      <c r="AK170" s="208"/>
      <c r="AL170" s="83"/>
      <c r="AM170" s="206"/>
      <c r="AN170" s="207"/>
      <c r="AO170" s="208"/>
      <c r="AP170" s="83"/>
      <c r="AQ170" s="206"/>
      <c r="AR170" s="207"/>
      <c r="AS170" s="208"/>
      <c r="AT170" s="83"/>
      <c r="AU170" s="206"/>
      <c r="AV170" s="207"/>
      <c r="AW170" s="208"/>
      <c r="AX170" s="209"/>
      <c r="AY170" s="206"/>
      <c r="BA170" s="243"/>
      <c r="BB170" s="243"/>
      <c r="BC170" s="243"/>
      <c r="BD170" s="243"/>
      <c r="BE170" s="243"/>
      <c r="BF170" s="243"/>
      <c r="BG170" s="243"/>
      <c r="BH170" s="243"/>
      <c r="BI170" s="244"/>
      <c r="BJ170" s="215"/>
      <c r="BK170" s="215"/>
      <c r="BL170" s="215"/>
      <c r="BM170" s="215"/>
      <c r="BN170" s="215"/>
    </row>
    <row r="171" spans="1:66" s="67" customFormat="1" ht="12.75" customHeight="1" x14ac:dyDescent="0.2">
      <c r="A171" s="18">
        <v>53</v>
      </c>
      <c r="B171" s="212" t="s">
        <v>22</v>
      </c>
      <c r="C171" s="60" t="s">
        <v>197</v>
      </c>
      <c r="D171" s="19" t="s">
        <v>198</v>
      </c>
      <c r="E171" s="61" t="s">
        <v>199</v>
      </c>
      <c r="F171" s="62"/>
      <c r="G171" s="141">
        <f>O171+S171+W171+AA171+AE171</f>
        <v>16.666666666666664</v>
      </c>
      <c r="H171" s="204">
        <f>O171+S171+W171+AE171+AI171+AA171+AM171+AQ171</f>
        <v>16.666666666666664</v>
      </c>
      <c r="I171" s="204">
        <f>O171+S171+W171+AE171+AI171+AA171+AQ171+AM171+AU171+AY171</f>
        <v>16.666666666666664</v>
      </c>
      <c r="J171" s="84">
        <f>COUNTA(M171,Q171,U171,AC171,AG171,Y171,AK171,AO171,AS171,AW171)</f>
        <v>1</v>
      </c>
      <c r="K171" s="373">
        <f>I171</f>
        <v>16.666666666666664</v>
      </c>
      <c r="L171" s="133"/>
      <c r="M171" s="63"/>
      <c r="N171" s="83"/>
      <c r="O171" s="140"/>
      <c r="P171" s="120"/>
      <c r="Q171" s="63"/>
      <c r="R171" s="83"/>
      <c r="S171" s="140"/>
      <c r="T171" s="120"/>
      <c r="U171" s="63"/>
      <c r="V171" s="83"/>
      <c r="W171" s="140"/>
      <c r="X171" s="207"/>
      <c r="Y171" s="208"/>
      <c r="Z171" s="209"/>
      <c r="AA171" s="140"/>
      <c r="AB171" s="120"/>
      <c r="AC171" s="63" t="s">
        <v>22</v>
      </c>
      <c r="AD171" s="83">
        <v>6</v>
      </c>
      <c r="AE171" s="206">
        <v>16.666666666666664</v>
      </c>
      <c r="AF171" s="207"/>
      <c r="AG171" s="208"/>
      <c r="AH171" s="209"/>
      <c r="AI171" s="206"/>
      <c r="AJ171" s="207"/>
      <c r="AK171" s="208"/>
      <c r="AL171" s="83"/>
      <c r="AM171" s="206"/>
      <c r="AN171" s="207"/>
      <c r="AO171" s="208"/>
      <c r="AP171" s="83"/>
      <c r="AQ171" s="206"/>
      <c r="AR171" s="207"/>
      <c r="AS171" s="208"/>
      <c r="AT171" s="83"/>
      <c r="AU171" s="206"/>
      <c r="AV171" s="207"/>
      <c r="AW171" s="208"/>
      <c r="AX171" s="209"/>
      <c r="AY171" s="206"/>
      <c r="BA171" s="243"/>
      <c r="BB171" s="243"/>
      <c r="BC171" s="243"/>
      <c r="BD171" s="243"/>
      <c r="BE171" s="243"/>
      <c r="BF171" s="243"/>
      <c r="BG171" s="243"/>
      <c r="BH171" s="243"/>
      <c r="BI171" s="244"/>
      <c r="BJ171" s="215"/>
      <c r="BK171" s="215"/>
      <c r="BL171" s="215"/>
      <c r="BM171" s="215"/>
      <c r="BN171" s="215"/>
    </row>
    <row r="172" spans="1:66" s="67" customFormat="1" ht="12.75" customHeight="1" x14ac:dyDescent="0.2">
      <c r="A172" s="18">
        <v>54</v>
      </c>
      <c r="B172" s="212" t="s">
        <v>22</v>
      </c>
      <c r="C172" s="60" t="s">
        <v>367</v>
      </c>
      <c r="D172" s="19" t="s">
        <v>342</v>
      </c>
      <c r="E172" s="61" t="s">
        <v>368</v>
      </c>
      <c r="F172" s="62"/>
      <c r="G172" s="141">
        <f>O172+S172+W172+AA172+AE172</f>
        <v>12.5</v>
      </c>
      <c r="H172" s="204">
        <f>O172+S172+W172+AE172+AI172+AA172+AM172+AQ172</f>
        <v>12.5</v>
      </c>
      <c r="I172" s="204">
        <f>O172+S172+W172+AE172+AI172+AA172+AQ172+AM172+AU172+AY172</f>
        <v>12.5</v>
      </c>
      <c r="J172" s="84">
        <f>COUNTA(M172,Q172,U172,AC172,AG172,Y172,AK172,AO172,AS172,AW172)</f>
        <v>1</v>
      </c>
      <c r="K172" s="373">
        <f>I172</f>
        <v>12.5</v>
      </c>
      <c r="L172" s="133"/>
      <c r="M172" s="63"/>
      <c r="N172" s="83"/>
      <c r="O172" s="140"/>
      <c r="P172" s="120"/>
      <c r="Q172" s="63"/>
      <c r="R172" s="83"/>
      <c r="S172" s="140"/>
      <c r="T172" s="120"/>
      <c r="U172" s="63" t="s">
        <v>22</v>
      </c>
      <c r="V172" s="83" t="s">
        <v>87</v>
      </c>
      <c r="W172" s="140">
        <v>12.5</v>
      </c>
      <c r="X172" s="207"/>
      <c r="Y172" s="208"/>
      <c r="Z172" s="209"/>
      <c r="AA172" s="140"/>
      <c r="AB172" s="120"/>
      <c r="AC172" s="63"/>
      <c r="AD172" s="83"/>
      <c r="AE172" s="206"/>
      <c r="AF172" s="207"/>
      <c r="AG172" s="208"/>
      <c r="AH172" s="209"/>
      <c r="AI172" s="206"/>
      <c r="AJ172" s="207"/>
      <c r="AK172" s="208"/>
      <c r="AL172" s="83"/>
      <c r="AM172" s="206"/>
      <c r="AN172" s="207"/>
      <c r="AO172" s="208"/>
      <c r="AP172" s="83"/>
      <c r="AQ172" s="206"/>
      <c r="AR172" s="207"/>
      <c r="AS172" s="208"/>
      <c r="AT172" s="83"/>
      <c r="AU172" s="206"/>
      <c r="AV172" s="207"/>
      <c r="AW172" s="208"/>
      <c r="AX172" s="209"/>
      <c r="AY172" s="206"/>
      <c r="BA172" s="243"/>
      <c r="BB172" s="243"/>
      <c r="BC172" s="243"/>
      <c r="BD172" s="243"/>
      <c r="BE172" s="243"/>
      <c r="BF172" s="243"/>
      <c r="BG172" s="243"/>
      <c r="BH172" s="243"/>
      <c r="BI172" s="244"/>
      <c r="BJ172" s="215"/>
      <c r="BK172" s="215"/>
      <c r="BL172" s="215"/>
      <c r="BM172" s="215"/>
      <c r="BN172" s="215"/>
    </row>
    <row r="173" spans="1:66" s="67" customFormat="1" ht="12.75" customHeight="1" x14ac:dyDescent="0.2">
      <c r="A173" s="18">
        <v>55</v>
      </c>
      <c r="B173" s="212" t="s">
        <v>22</v>
      </c>
      <c r="C173" s="60" t="s">
        <v>1094</v>
      </c>
      <c r="D173" s="19" t="s">
        <v>1095</v>
      </c>
      <c r="E173" s="61" t="s">
        <v>1025</v>
      </c>
      <c r="F173" s="62"/>
      <c r="G173" s="141">
        <f>O173+S173+W173+AA173+AE173</f>
        <v>0</v>
      </c>
      <c r="H173" s="204">
        <f>O173+S173+W173+AE173+AI173+AA173+AM173+AQ173</f>
        <v>12.5</v>
      </c>
      <c r="I173" s="204">
        <f>O173+S173+W173+AE173+AI173+AA173+AQ173+AM173+AU173+AY173</f>
        <v>12.5</v>
      </c>
      <c r="J173" s="84">
        <f>COUNTA(M173,Q173,U173,AC173,AG173,Y173,AK173,AO173,AS173,AW173)</f>
        <v>1</v>
      </c>
      <c r="K173" s="373">
        <f>I173</f>
        <v>12.5</v>
      </c>
      <c r="L173" s="133"/>
      <c r="M173" s="63"/>
      <c r="N173" s="83"/>
      <c r="O173" s="140"/>
      <c r="P173" s="120"/>
      <c r="Q173" s="63"/>
      <c r="R173" s="83"/>
      <c r="S173" s="140"/>
      <c r="T173" s="120"/>
      <c r="U173" s="63"/>
      <c r="V173" s="83"/>
      <c r="W173" s="140"/>
      <c r="X173" s="207"/>
      <c r="Y173" s="208"/>
      <c r="Z173" s="209"/>
      <c r="AA173" s="140"/>
      <c r="AB173" s="120"/>
      <c r="AC173" s="63"/>
      <c r="AD173" s="83"/>
      <c r="AE173" s="206"/>
      <c r="AF173" s="207"/>
      <c r="AG173" s="208"/>
      <c r="AH173" s="209"/>
      <c r="AI173" s="206"/>
      <c r="AJ173" s="207"/>
      <c r="AK173" s="208"/>
      <c r="AL173" s="83"/>
      <c r="AM173" s="206"/>
      <c r="AN173" s="207"/>
      <c r="AO173" s="208" t="s">
        <v>33</v>
      </c>
      <c r="AP173" s="83">
        <v>8</v>
      </c>
      <c r="AQ173" s="206">
        <v>12.5</v>
      </c>
      <c r="AR173" s="207"/>
      <c r="AS173" s="208"/>
      <c r="AT173" s="83"/>
      <c r="AU173" s="206"/>
      <c r="AV173" s="207"/>
      <c r="AW173" s="208"/>
      <c r="AX173" s="209"/>
      <c r="AY173" s="206"/>
      <c r="BA173" s="243"/>
      <c r="BB173" s="243"/>
      <c r="BC173" s="243"/>
      <c r="BD173" s="243"/>
      <c r="BE173" s="243"/>
      <c r="BF173" s="243"/>
      <c r="BG173" s="243"/>
      <c r="BH173" s="243"/>
      <c r="BI173" s="244"/>
      <c r="BJ173" s="215"/>
      <c r="BK173" s="215"/>
      <c r="BL173" s="215"/>
      <c r="BM173" s="215"/>
      <c r="BN173" s="215"/>
    </row>
    <row r="174" spans="1:66" s="67" customFormat="1" ht="12.75" customHeight="1" x14ac:dyDescent="0.2">
      <c r="A174" s="18">
        <v>56</v>
      </c>
      <c r="B174" s="212" t="s">
        <v>22</v>
      </c>
      <c r="C174" s="60" t="s">
        <v>428</v>
      </c>
      <c r="D174" s="19" t="s">
        <v>429</v>
      </c>
      <c r="E174" s="61" t="s">
        <v>430</v>
      </c>
      <c r="F174" s="62"/>
      <c r="G174" s="141">
        <f>O174+S174+W174+AA174+AE174</f>
        <v>0</v>
      </c>
      <c r="H174" s="204">
        <f>O174+S174+W174+AE174+AI174+AA174+AM174+AQ174</f>
        <v>0</v>
      </c>
      <c r="I174" s="204">
        <f>O174+S174+W174+AE174+AI174+AA174+AQ174+AM174+AU174+AY174</f>
        <v>8.3333333333333321</v>
      </c>
      <c r="J174" s="84">
        <f>COUNTA(M174,Q174,U174,AC174,AG174,Y174,AK174,AO174,AS174,AW174)</f>
        <v>1</v>
      </c>
      <c r="K174" s="373">
        <f>I174</f>
        <v>8.3333333333333321</v>
      </c>
      <c r="L174" s="133"/>
      <c r="M174" s="63"/>
      <c r="N174" s="83"/>
      <c r="O174" s="140"/>
      <c r="P174" s="120"/>
      <c r="Q174" s="63"/>
      <c r="R174" s="83"/>
      <c r="S174" s="140"/>
      <c r="T174" s="120"/>
      <c r="U174" s="63"/>
      <c r="V174" s="83"/>
      <c r="W174" s="140"/>
      <c r="X174" s="207"/>
      <c r="Y174" s="208"/>
      <c r="Z174" s="209"/>
      <c r="AA174" s="140"/>
      <c r="AB174" s="120"/>
      <c r="AC174" s="63"/>
      <c r="AD174" s="83"/>
      <c r="AE174" s="206"/>
      <c r="AF174" s="207"/>
      <c r="AG174" s="208"/>
      <c r="AH174" s="209"/>
      <c r="AI174" s="206"/>
      <c r="AJ174" s="207"/>
      <c r="AK174" s="208"/>
      <c r="AL174" s="83"/>
      <c r="AM174" s="206"/>
      <c r="AN174" s="207"/>
      <c r="AO174" s="208"/>
      <c r="AP174" s="83"/>
      <c r="AQ174" s="206"/>
      <c r="AR174" s="207"/>
      <c r="AS174" s="208"/>
      <c r="AT174" s="83"/>
      <c r="AU174" s="206"/>
      <c r="AV174" s="207"/>
      <c r="AW174" s="208" t="s">
        <v>33</v>
      </c>
      <c r="AX174" s="209" t="s">
        <v>90</v>
      </c>
      <c r="AY174" s="206">
        <v>8.3333333333333321</v>
      </c>
      <c r="BA174" s="243"/>
      <c r="BB174" s="243"/>
      <c r="BC174" s="243"/>
      <c r="BD174" s="243"/>
      <c r="BE174" s="243"/>
      <c r="BF174" s="243"/>
      <c r="BG174" s="243"/>
      <c r="BH174" s="243"/>
      <c r="BI174" s="244"/>
      <c r="BJ174" s="215"/>
      <c r="BK174" s="215"/>
      <c r="BL174" s="215"/>
      <c r="BM174" s="215"/>
      <c r="BN174" s="215"/>
    </row>
    <row r="175" spans="1:66" s="67" customFormat="1" ht="12.75" customHeight="1" x14ac:dyDescent="0.2">
      <c r="A175" s="18">
        <v>57</v>
      </c>
      <c r="B175" s="212" t="s">
        <v>22</v>
      </c>
      <c r="C175" s="60" t="s">
        <v>1183</v>
      </c>
      <c r="D175" s="19" t="s">
        <v>1184</v>
      </c>
      <c r="E175" s="61" t="s">
        <v>1185</v>
      </c>
      <c r="F175" s="62"/>
      <c r="G175" s="141">
        <f>O175+S175+W175+AA175+AE175</f>
        <v>0</v>
      </c>
      <c r="H175" s="204">
        <f>O175+S175+W175+AE175+AI175+AA175+AM175+AQ175</f>
        <v>0</v>
      </c>
      <c r="I175" s="204">
        <f>O175+S175+W175+AE175+AI175+AA175+AQ175+AM175+AU175+AY175</f>
        <v>7.1428571428571423</v>
      </c>
      <c r="J175" s="84">
        <f>COUNTA(M175,Q175,U175,AC175,AG175,Y175,AK175,AO175,AS175,AW175)</f>
        <v>1</v>
      </c>
      <c r="K175" s="373">
        <f>I175</f>
        <v>7.1428571428571423</v>
      </c>
      <c r="L175" s="133"/>
      <c r="M175" s="63"/>
      <c r="N175" s="83"/>
      <c r="O175" s="140"/>
      <c r="P175" s="120"/>
      <c r="Q175" s="63"/>
      <c r="R175" s="83"/>
      <c r="S175" s="140"/>
      <c r="T175" s="120"/>
      <c r="U175" s="63"/>
      <c r="V175" s="83"/>
      <c r="W175" s="140"/>
      <c r="X175" s="207"/>
      <c r="Y175" s="208"/>
      <c r="Z175" s="209"/>
      <c r="AA175" s="140"/>
      <c r="AB175" s="120"/>
      <c r="AC175" s="63"/>
      <c r="AD175" s="83"/>
      <c r="AE175" s="206"/>
      <c r="AF175" s="207"/>
      <c r="AG175" s="208"/>
      <c r="AH175" s="209"/>
      <c r="AI175" s="206"/>
      <c r="AJ175" s="207"/>
      <c r="AK175" s="208"/>
      <c r="AL175" s="83"/>
      <c r="AM175" s="206"/>
      <c r="AN175" s="207"/>
      <c r="AO175" s="208"/>
      <c r="AP175" s="83"/>
      <c r="AQ175" s="206"/>
      <c r="AR175" s="207"/>
      <c r="AS175" s="208" t="s">
        <v>32</v>
      </c>
      <c r="AT175" s="83">
        <v>14</v>
      </c>
      <c r="AU175" s="206">
        <v>7.1428571428571423</v>
      </c>
      <c r="AV175" s="207"/>
      <c r="AW175" s="208"/>
      <c r="AX175" s="209"/>
      <c r="AY175" s="206"/>
      <c r="BA175" s="243"/>
      <c r="BB175" s="243"/>
      <c r="BC175" s="243"/>
      <c r="BD175" s="243"/>
      <c r="BE175" s="243"/>
      <c r="BF175" s="243"/>
      <c r="BG175" s="243"/>
      <c r="BH175" s="243"/>
      <c r="BI175" s="244"/>
      <c r="BJ175" s="215"/>
      <c r="BK175" s="215"/>
      <c r="BL175" s="215"/>
      <c r="BM175" s="215"/>
      <c r="BN175" s="215"/>
    </row>
    <row r="176" spans="1:66" s="67" customFormat="1" ht="12.75" customHeight="1" x14ac:dyDescent="0.2">
      <c r="A176" s="18">
        <v>58</v>
      </c>
      <c r="B176" s="212" t="s">
        <v>22</v>
      </c>
      <c r="C176" s="60" t="s">
        <v>438</v>
      </c>
      <c r="D176" s="19" t="s">
        <v>439</v>
      </c>
      <c r="E176" s="61" t="s">
        <v>1358</v>
      </c>
      <c r="F176" s="62"/>
      <c r="G176" s="141">
        <f>O176+S176+W176+AA176+AE176</f>
        <v>0</v>
      </c>
      <c r="H176" s="204">
        <f>O176+S176+W176+AE176+AI176+AA176+AM176+AQ176</f>
        <v>0</v>
      </c>
      <c r="I176" s="204">
        <f>O176+S176+W176+AE176+AI176+AA176+AQ176+AM176+AU176+AY176</f>
        <v>5.5555555555555554</v>
      </c>
      <c r="J176" s="84">
        <f>COUNTA(M176,Q176,U176,AC176,AG176,Y176,AK176,AO176,AS176,AW176)</f>
        <v>1</v>
      </c>
      <c r="K176" s="373">
        <f>I176</f>
        <v>5.5555555555555554</v>
      </c>
      <c r="L176" s="133"/>
      <c r="M176" s="63"/>
      <c r="N176" s="83"/>
      <c r="O176" s="140"/>
      <c r="P176" s="120"/>
      <c r="Q176" s="63"/>
      <c r="R176" s="83"/>
      <c r="S176" s="140"/>
      <c r="T176" s="120"/>
      <c r="U176" s="63"/>
      <c r="V176" s="83"/>
      <c r="W176" s="140"/>
      <c r="X176" s="207"/>
      <c r="Y176" s="208"/>
      <c r="Z176" s="209"/>
      <c r="AA176" s="140"/>
      <c r="AB176" s="120"/>
      <c r="AC176" s="63"/>
      <c r="AD176" s="83"/>
      <c r="AE176" s="206"/>
      <c r="AF176" s="207"/>
      <c r="AG176" s="208"/>
      <c r="AH176" s="209"/>
      <c r="AI176" s="206"/>
      <c r="AJ176" s="207"/>
      <c r="AK176" s="208"/>
      <c r="AL176" s="83"/>
      <c r="AM176" s="206"/>
      <c r="AN176" s="207"/>
      <c r="AO176" s="208"/>
      <c r="AP176" s="83"/>
      <c r="AQ176" s="206"/>
      <c r="AR176" s="207"/>
      <c r="AS176" s="208"/>
      <c r="AT176" s="83"/>
      <c r="AU176" s="206"/>
      <c r="AV176" s="207"/>
      <c r="AW176" s="208" t="s">
        <v>32</v>
      </c>
      <c r="AX176" s="209" t="s">
        <v>128</v>
      </c>
      <c r="AY176" s="206">
        <v>5.5555555555555554</v>
      </c>
      <c r="BA176" s="243"/>
      <c r="BB176" s="243"/>
      <c r="BC176" s="243"/>
      <c r="BD176" s="243"/>
      <c r="BE176" s="243"/>
      <c r="BF176" s="243"/>
      <c r="BG176" s="243"/>
      <c r="BH176" s="243"/>
      <c r="BI176" s="244"/>
      <c r="BJ176" s="215"/>
      <c r="BK176" s="215"/>
      <c r="BL176" s="215"/>
      <c r="BM176" s="215"/>
      <c r="BN176" s="215"/>
    </row>
    <row r="177" spans="1:66" s="67" customFormat="1" ht="12.75" customHeight="1" x14ac:dyDescent="0.2">
      <c r="A177" s="18">
        <v>59</v>
      </c>
      <c r="B177" s="212" t="s">
        <v>22</v>
      </c>
      <c r="C177" s="60" t="s">
        <v>699</v>
      </c>
      <c r="D177" s="19" t="s">
        <v>863</v>
      </c>
      <c r="E177" s="61" t="s">
        <v>877</v>
      </c>
      <c r="F177" s="62"/>
      <c r="G177" s="141">
        <f>O177+S177+W177+AA177+AE177</f>
        <v>0</v>
      </c>
      <c r="H177" s="204">
        <f>O177+S177+W177+AE177+AI177+AA177+AM177+AQ177</f>
        <v>0</v>
      </c>
      <c r="I177" s="204">
        <f>O177+S177+W177+AE177+AI177+AA177+AQ177+AM177+AU177+AY177</f>
        <v>0</v>
      </c>
      <c r="J177" s="84">
        <f>COUNTA(M177,Q177,U177,AC177,AG177,Y177,AK177,AO177,AS177,AW177)</f>
        <v>1</v>
      </c>
      <c r="K177" s="373">
        <f>I177</f>
        <v>0</v>
      </c>
      <c r="L177" s="133"/>
      <c r="M177" s="63"/>
      <c r="N177" s="83"/>
      <c r="O177" s="140"/>
      <c r="P177" s="120"/>
      <c r="Q177" s="63" t="s">
        <v>33</v>
      </c>
      <c r="R177" s="83" t="s">
        <v>17</v>
      </c>
      <c r="S177" s="140">
        <v>0</v>
      </c>
      <c r="T177" s="120"/>
      <c r="U177" s="63"/>
      <c r="V177" s="83"/>
      <c r="W177" s="140"/>
      <c r="X177" s="207"/>
      <c r="Y177" s="208"/>
      <c r="Z177" s="209"/>
      <c r="AA177" s="140"/>
      <c r="AB177" s="120"/>
      <c r="AC177" s="63"/>
      <c r="AD177" s="83"/>
      <c r="AE177" s="206"/>
      <c r="AF177" s="207"/>
      <c r="AG177" s="208"/>
      <c r="AH177" s="209"/>
      <c r="AI177" s="206"/>
      <c r="AJ177" s="207"/>
      <c r="AK177" s="208"/>
      <c r="AL177" s="83"/>
      <c r="AM177" s="206"/>
      <c r="AN177" s="207"/>
      <c r="AO177" s="208"/>
      <c r="AP177" s="83"/>
      <c r="AQ177" s="206"/>
      <c r="AR177" s="207"/>
      <c r="AS177" s="208"/>
      <c r="AT177" s="83"/>
      <c r="AU177" s="206"/>
      <c r="AV177" s="207"/>
      <c r="AW177" s="208"/>
      <c r="AX177" s="209"/>
      <c r="AY177" s="206"/>
      <c r="BA177" s="243"/>
      <c r="BB177" s="243"/>
      <c r="BC177" s="243"/>
      <c r="BD177" s="243"/>
      <c r="BE177" s="243"/>
      <c r="BF177" s="243"/>
      <c r="BG177" s="243"/>
      <c r="BH177" s="243"/>
      <c r="BI177" s="244"/>
      <c r="BJ177" s="215"/>
      <c r="BK177" s="215"/>
      <c r="BL177" s="215"/>
      <c r="BM177" s="215"/>
      <c r="BN177" s="215"/>
    </row>
    <row r="178" spans="1:66" s="67" customFormat="1" ht="12.75" customHeight="1" x14ac:dyDescent="0.2">
      <c r="A178" s="18">
        <v>1</v>
      </c>
      <c r="B178" s="213" t="s">
        <v>110</v>
      </c>
      <c r="C178" s="60" t="s">
        <v>437</v>
      </c>
      <c r="D178" s="19" t="s">
        <v>113</v>
      </c>
      <c r="E178" s="61" t="s">
        <v>478</v>
      </c>
      <c r="F178" s="62"/>
      <c r="G178" s="141">
        <f>O178+S178+W178+AA178+AE178</f>
        <v>344.65452801195852</v>
      </c>
      <c r="H178" s="204">
        <f>O178+S178+W178+AE178+AI178+AA178+AM178+AQ178</f>
        <v>344.65452801195852</v>
      </c>
      <c r="I178" s="204">
        <f>O178+S178+W178+AE178+AI178+AA178+AQ178+AM178+AU178+AY178</f>
        <v>583.45909096474259</v>
      </c>
      <c r="J178" s="84">
        <f>COUNTA(M178,Q178,U178,AC178,AG178,Y178,AK178,AO178,AS178,AW178)</f>
        <v>5</v>
      </c>
      <c r="K178" s="372">
        <f>I178</f>
        <v>583.45909096474259</v>
      </c>
      <c r="L178" s="133"/>
      <c r="M178" s="63" t="s">
        <v>110</v>
      </c>
      <c r="N178" s="83" t="s">
        <v>76</v>
      </c>
      <c r="O178" s="140">
        <v>101.6338405137609</v>
      </c>
      <c r="P178" s="120"/>
      <c r="Q178" s="63" t="s">
        <v>110</v>
      </c>
      <c r="R178" s="83">
        <v>2</v>
      </c>
      <c r="S178" s="140">
        <v>112.91768793179949</v>
      </c>
      <c r="T178" s="120"/>
      <c r="U178" s="63" t="s">
        <v>110</v>
      </c>
      <c r="V178" s="83" t="s">
        <v>74</v>
      </c>
      <c r="W178" s="140">
        <v>130.10299956639813</v>
      </c>
      <c r="X178" s="207"/>
      <c r="Y178" s="208"/>
      <c r="Z178" s="209"/>
      <c r="AA178" s="140"/>
      <c r="AB178" s="120"/>
      <c r="AC178" s="63"/>
      <c r="AD178" s="83"/>
      <c r="AE178" s="206"/>
      <c r="AF178" s="207"/>
      <c r="AG178" s="208"/>
      <c r="AH178" s="209"/>
      <c r="AI178" s="206"/>
      <c r="AJ178" s="207"/>
      <c r="AK178" s="208"/>
      <c r="AL178" s="83"/>
      <c r="AM178" s="206"/>
      <c r="AN178" s="207"/>
      <c r="AO178" s="208"/>
      <c r="AP178" s="83"/>
      <c r="AQ178" s="206"/>
      <c r="AR178" s="207"/>
      <c r="AS178" s="208" t="s">
        <v>110</v>
      </c>
      <c r="AT178" s="83">
        <v>1</v>
      </c>
      <c r="AU178" s="206">
        <v>138.90756251918219</v>
      </c>
      <c r="AV178" s="207"/>
      <c r="AW178" s="208" t="s">
        <v>110</v>
      </c>
      <c r="AX178" s="209" t="s">
        <v>75</v>
      </c>
      <c r="AY178" s="206">
        <v>99.897000433601875</v>
      </c>
      <c r="BA178" s="243"/>
      <c r="BB178" s="243"/>
      <c r="BC178" s="243"/>
      <c r="BD178" s="243"/>
      <c r="BE178" s="243"/>
      <c r="BF178" s="243"/>
      <c r="BG178" s="243"/>
      <c r="BH178" s="243"/>
      <c r="BI178" s="244"/>
      <c r="BJ178" s="215"/>
      <c r="BK178" s="215"/>
      <c r="BL178" s="215"/>
      <c r="BM178" s="215"/>
      <c r="BN178" s="215"/>
    </row>
    <row r="179" spans="1:66" s="67" customFormat="1" ht="12.75" customHeight="1" x14ac:dyDescent="0.2">
      <c r="A179" s="18">
        <v>2</v>
      </c>
      <c r="B179" s="213" t="s">
        <v>110</v>
      </c>
      <c r="C179" s="60" t="s">
        <v>244</v>
      </c>
      <c r="D179" s="19" t="s">
        <v>48</v>
      </c>
      <c r="E179" s="61" t="s">
        <v>287</v>
      </c>
      <c r="F179" s="62"/>
      <c r="G179" s="141">
        <f>O179+S179+W179+AA179+AE179</f>
        <v>226.5306945729476</v>
      </c>
      <c r="H179" s="204">
        <f>O179+S179+W179+AE179+AI179+AA179+AM179+AQ179</f>
        <v>326.42769500654947</v>
      </c>
      <c r="I179" s="204">
        <f>O179+S179+W179+AE179+AI179+AA179+AQ179+AM179+AU179+AY179</f>
        <v>433.61709107586591</v>
      </c>
      <c r="J179" s="84">
        <f>COUNTA(M179,Q179,U179,AC179,AG179,Y179,AK179,AO179,AS179,AW179)</f>
        <v>4</v>
      </c>
      <c r="K179" s="372">
        <f>I179</f>
        <v>433.61709107586591</v>
      </c>
      <c r="L179" s="133"/>
      <c r="M179" s="63" t="s">
        <v>110</v>
      </c>
      <c r="N179" s="83" t="s">
        <v>77</v>
      </c>
      <c r="O179" s="140">
        <v>84.275792572234778</v>
      </c>
      <c r="P179" s="120"/>
      <c r="Q179" s="63" t="s">
        <v>110</v>
      </c>
      <c r="R179" s="83">
        <v>1</v>
      </c>
      <c r="S179" s="140">
        <v>142.25490200071283</v>
      </c>
      <c r="T179" s="120"/>
      <c r="U179" s="63"/>
      <c r="V179" s="83"/>
      <c r="W179" s="140"/>
      <c r="X179" s="207"/>
      <c r="Y179" s="208"/>
      <c r="Z179" s="209"/>
      <c r="AA179" s="140"/>
      <c r="AB179" s="120"/>
      <c r="AC179" s="63"/>
      <c r="AD179" s="83"/>
      <c r="AE179" s="206"/>
      <c r="AF179" s="207"/>
      <c r="AG179" s="208"/>
      <c r="AH179" s="209"/>
      <c r="AI179" s="206"/>
      <c r="AJ179" s="207"/>
      <c r="AK179" s="208" t="s">
        <v>110</v>
      </c>
      <c r="AL179" s="83">
        <v>2</v>
      </c>
      <c r="AM179" s="206">
        <v>99.897000433601875</v>
      </c>
      <c r="AN179" s="207"/>
      <c r="AO179" s="208"/>
      <c r="AP179" s="83"/>
      <c r="AQ179" s="206"/>
      <c r="AR179" s="207"/>
      <c r="AS179" s="208" t="s">
        <v>110</v>
      </c>
      <c r="AT179" s="83">
        <v>2</v>
      </c>
      <c r="AU179" s="206">
        <v>107.18939606931647</v>
      </c>
      <c r="AV179" s="207"/>
      <c r="AW179" s="208"/>
      <c r="AX179" s="209"/>
      <c r="AY179" s="206"/>
      <c r="BA179" s="243"/>
      <c r="BB179" s="243"/>
      <c r="BC179" s="243"/>
      <c r="BD179" s="243"/>
      <c r="BE179" s="243"/>
      <c r="BF179" s="243"/>
      <c r="BG179" s="243"/>
      <c r="BH179" s="243"/>
      <c r="BI179" s="244"/>
      <c r="BJ179" s="215"/>
      <c r="BK179" s="215"/>
      <c r="BL179" s="215"/>
      <c r="BM179" s="215"/>
      <c r="BN179" s="215"/>
    </row>
    <row r="180" spans="1:66" s="67" customFormat="1" ht="12.75" customHeight="1" x14ac:dyDescent="0.2">
      <c r="A180" s="18">
        <v>3</v>
      </c>
      <c r="B180" s="213" t="s">
        <v>110</v>
      </c>
      <c r="C180" s="60" t="s">
        <v>250</v>
      </c>
      <c r="D180" s="19" t="s">
        <v>96</v>
      </c>
      <c r="E180" s="61" t="s">
        <v>477</v>
      </c>
      <c r="F180" s="62"/>
      <c r="G180" s="141">
        <f>O180+S180+W180+AA180+AE180</f>
        <v>121.54951457765607</v>
      </c>
      <c r="H180" s="204">
        <f>O180+S180+W180+AE180+AI180+AA180+AM180+AQ180</f>
        <v>121.54951457765607</v>
      </c>
      <c r="I180" s="204">
        <f>O180+S180+W180+AE180+AI180+AA180+AQ180+AM180+AU180+AY180</f>
        <v>338.21618124432274</v>
      </c>
      <c r="J180" s="84">
        <f>COUNTA(M180,Q180,U180,AC180,AG180,Y180,AK180,AO180,AS180,AW180)</f>
        <v>3</v>
      </c>
      <c r="K180" s="372">
        <f>I180</f>
        <v>338.21618124432274</v>
      </c>
      <c r="L180" s="133"/>
      <c r="M180" s="63" t="s">
        <v>110</v>
      </c>
      <c r="N180" s="83" t="s">
        <v>75</v>
      </c>
      <c r="O180" s="140">
        <v>121.54951457765607</v>
      </c>
      <c r="P180" s="120"/>
      <c r="Q180" s="63"/>
      <c r="R180" s="83"/>
      <c r="S180" s="140"/>
      <c r="T180" s="120"/>
      <c r="U180" s="63"/>
      <c r="V180" s="83"/>
      <c r="W180" s="140"/>
      <c r="X180" s="207"/>
      <c r="Y180" s="208"/>
      <c r="Z180" s="209"/>
      <c r="AA180" s="140"/>
      <c r="AB180" s="120"/>
      <c r="AC180" s="63"/>
      <c r="AD180" s="83"/>
      <c r="AE180" s="206"/>
      <c r="AF180" s="207"/>
      <c r="AG180" s="208"/>
      <c r="AH180" s="209"/>
      <c r="AI180" s="206"/>
      <c r="AJ180" s="207"/>
      <c r="AK180" s="208"/>
      <c r="AL180" s="83"/>
      <c r="AM180" s="206"/>
      <c r="AN180" s="207"/>
      <c r="AO180" s="208"/>
      <c r="AP180" s="83"/>
      <c r="AQ180" s="206"/>
      <c r="AR180" s="207"/>
      <c r="AS180" s="208" t="s">
        <v>110</v>
      </c>
      <c r="AT180" s="83">
        <v>3</v>
      </c>
      <c r="AU180" s="206">
        <v>81.71816644986572</v>
      </c>
      <c r="AV180" s="207"/>
      <c r="AW180" s="208" t="s">
        <v>110</v>
      </c>
      <c r="AX180" s="209" t="s">
        <v>74</v>
      </c>
      <c r="AY180" s="206">
        <v>134.94850021680094</v>
      </c>
      <c r="BA180" s="243"/>
      <c r="BB180" s="243"/>
      <c r="BC180" s="243"/>
      <c r="BD180" s="243"/>
      <c r="BE180" s="243"/>
      <c r="BF180" s="243"/>
      <c r="BG180" s="243"/>
      <c r="BH180" s="243"/>
      <c r="BI180" s="244"/>
      <c r="BJ180" s="215"/>
      <c r="BK180" s="215"/>
      <c r="BL180" s="215"/>
      <c r="BM180" s="215"/>
      <c r="BN180" s="215"/>
    </row>
    <row r="181" spans="1:66" s="67" customFormat="1" ht="12.75" customHeight="1" x14ac:dyDescent="0.2">
      <c r="A181" s="18">
        <v>4</v>
      </c>
      <c r="B181" s="213" t="s">
        <v>110</v>
      </c>
      <c r="C181" s="60" t="s">
        <v>475</v>
      </c>
      <c r="D181" s="19" t="s">
        <v>288</v>
      </c>
      <c r="E181" s="61" t="s">
        <v>476</v>
      </c>
      <c r="F181" s="62"/>
      <c r="G181" s="141">
        <f>O181+S181+W181+AA181+AE181</f>
        <v>147.71212547196626</v>
      </c>
      <c r="H181" s="204">
        <f>O181+S181+W181+AE181+AI181+AA181+AM181+AQ181</f>
        <v>282.6606256887672</v>
      </c>
      <c r="I181" s="204">
        <f>O181+S181+W181+AE181+AI181+AA181+AQ181+AM181+AU181+AY181</f>
        <v>282.6606256887672</v>
      </c>
      <c r="J181" s="84">
        <f>COUNTA(M181,Q181,U181,AC181,AG181,Y181,AK181,AO181,AS181,AW181)</f>
        <v>2</v>
      </c>
      <c r="K181" s="373">
        <f>I181</f>
        <v>282.6606256887672</v>
      </c>
      <c r="L181" s="133"/>
      <c r="M181" s="63" t="s">
        <v>110</v>
      </c>
      <c r="N181" s="83" t="s">
        <v>74</v>
      </c>
      <c r="O181" s="140">
        <v>147.71212547196626</v>
      </c>
      <c r="P181" s="120"/>
      <c r="Q181" s="63"/>
      <c r="R181" s="83"/>
      <c r="S181" s="140"/>
      <c r="T181" s="120"/>
      <c r="U181" s="63"/>
      <c r="V181" s="83"/>
      <c r="W181" s="140"/>
      <c r="X181" s="207"/>
      <c r="Y181" s="208"/>
      <c r="Z181" s="209"/>
      <c r="AA181" s="140"/>
      <c r="AB181" s="120"/>
      <c r="AC181" s="63"/>
      <c r="AD181" s="83"/>
      <c r="AE181" s="206"/>
      <c r="AF181" s="207"/>
      <c r="AG181" s="208"/>
      <c r="AH181" s="209"/>
      <c r="AI181" s="206"/>
      <c r="AJ181" s="207"/>
      <c r="AK181" s="208" t="s">
        <v>110</v>
      </c>
      <c r="AL181" s="83">
        <v>1</v>
      </c>
      <c r="AM181" s="206">
        <v>134.94850021680094</v>
      </c>
      <c r="AN181" s="207"/>
      <c r="AO181" s="208"/>
      <c r="AP181" s="83"/>
      <c r="AQ181" s="206"/>
      <c r="AR181" s="207"/>
      <c r="AS181" s="208"/>
      <c r="AT181" s="83"/>
      <c r="AU181" s="206"/>
      <c r="AV181" s="207"/>
      <c r="AW181" s="208"/>
      <c r="AX181" s="209"/>
      <c r="AY181" s="206"/>
      <c r="BA181" s="243"/>
      <c r="BB181" s="243"/>
      <c r="BC181" s="243"/>
      <c r="BD181" s="243"/>
      <c r="BE181" s="243"/>
      <c r="BF181" s="243"/>
      <c r="BG181" s="243"/>
      <c r="BH181" s="243"/>
      <c r="BI181" s="244"/>
      <c r="BJ181" s="215"/>
      <c r="BK181" s="215"/>
      <c r="BL181" s="215"/>
      <c r="BM181" s="215"/>
      <c r="BN181" s="215"/>
    </row>
    <row r="182" spans="1:66" s="67" customFormat="1" ht="12.75" customHeight="1" x14ac:dyDescent="0.2">
      <c r="A182" s="18">
        <v>5</v>
      </c>
      <c r="B182" s="213" t="s">
        <v>110</v>
      </c>
      <c r="C182" s="60" t="s">
        <v>710</v>
      </c>
      <c r="D182" s="19" t="s">
        <v>841</v>
      </c>
      <c r="E182" s="61" t="s">
        <v>884</v>
      </c>
      <c r="F182" s="62"/>
      <c r="G182" s="141">
        <f>O182+S182+W182+AA182+AE182</f>
        <v>89.827410693301147</v>
      </c>
      <c r="H182" s="204">
        <f>O182+S182+W182+AE182+AI182+AA182+AM182+AQ182</f>
        <v>134.67291134370396</v>
      </c>
      <c r="I182" s="204">
        <f>O182+S182+W182+AE182+AI182+AA182+AQ182+AM182+AU182+AY182</f>
        <v>264.56991177730583</v>
      </c>
      <c r="J182" s="84">
        <f>COUNTA(M182,Q182,U182,AC182,AG182,Y182,AK182,AO182,AS182,AW182)</f>
        <v>4</v>
      </c>
      <c r="K182" s="372">
        <f>I182</f>
        <v>264.56991177730583</v>
      </c>
      <c r="L182" s="133"/>
      <c r="M182" s="63"/>
      <c r="N182" s="83"/>
      <c r="O182" s="140"/>
      <c r="P182" s="120"/>
      <c r="Q182" s="63" t="s">
        <v>110</v>
      </c>
      <c r="R182" s="83">
        <v>3</v>
      </c>
      <c r="S182" s="140">
        <v>89.827410693301147</v>
      </c>
      <c r="T182" s="120"/>
      <c r="U182" s="63"/>
      <c r="V182" s="83"/>
      <c r="W182" s="140"/>
      <c r="X182" s="207"/>
      <c r="Y182" s="208"/>
      <c r="Z182" s="209"/>
      <c r="AA182" s="140"/>
      <c r="AB182" s="120"/>
      <c r="AC182" s="63"/>
      <c r="AD182" s="83"/>
      <c r="AE182" s="206"/>
      <c r="AF182" s="207"/>
      <c r="AG182" s="208"/>
      <c r="AH182" s="209"/>
      <c r="AI182" s="206"/>
      <c r="AJ182" s="207"/>
      <c r="AK182" s="208" t="s">
        <v>110</v>
      </c>
      <c r="AL182" s="83">
        <v>4</v>
      </c>
      <c r="AM182" s="206">
        <v>44.845500650402819</v>
      </c>
      <c r="AN182" s="207"/>
      <c r="AO182" s="208"/>
      <c r="AP182" s="83"/>
      <c r="AQ182" s="206"/>
      <c r="AR182" s="207"/>
      <c r="AS182" s="208" t="s">
        <v>110</v>
      </c>
      <c r="AT182" s="83">
        <v>4</v>
      </c>
      <c r="AU182" s="206">
        <v>58.80456295278406</v>
      </c>
      <c r="AV182" s="207"/>
      <c r="AW182" s="208" t="s">
        <v>110</v>
      </c>
      <c r="AX182" s="209" t="s">
        <v>76</v>
      </c>
      <c r="AY182" s="206">
        <v>71.092437480817821</v>
      </c>
      <c r="BA182" s="243"/>
      <c r="BB182" s="243"/>
      <c r="BC182" s="243"/>
      <c r="BD182" s="243"/>
      <c r="BE182" s="243"/>
      <c r="BF182" s="243"/>
      <c r="BG182" s="243"/>
      <c r="BH182" s="243"/>
      <c r="BI182" s="244"/>
      <c r="BJ182" s="215"/>
      <c r="BK182" s="215"/>
      <c r="BL182" s="215"/>
      <c r="BM182" s="215"/>
      <c r="BN182" s="215"/>
    </row>
    <row r="183" spans="1:66" s="67" customFormat="1" ht="12.75" customHeight="1" x14ac:dyDescent="0.2">
      <c r="A183" s="18">
        <v>6</v>
      </c>
      <c r="B183" s="213" t="s">
        <v>110</v>
      </c>
      <c r="C183" s="60" t="s">
        <v>750</v>
      </c>
      <c r="D183" s="19" t="s">
        <v>407</v>
      </c>
      <c r="E183" s="61" t="s">
        <v>751</v>
      </c>
      <c r="F183" s="62"/>
      <c r="G183" s="141">
        <f>O183+S183+W183+AA183+AE183</f>
        <v>141.41471228060271</v>
      </c>
      <c r="H183" s="204">
        <f>O183+S183+W183+AE183+AI183+AA183+AM183+AQ183</f>
        <v>141.41471228060271</v>
      </c>
      <c r="I183" s="204">
        <f>O183+S183+W183+AE183+AI183+AA183+AQ183+AM183+AU183+AY183</f>
        <v>141.41471228060271</v>
      </c>
      <c r="J183" s="84">
        <f>COUNTA(M183,Q183,U183,AC183,AG183,Y183,AK183,AO183,AS183,AW183)</f>
        <v>3</v>
      </c>
      <c r="K183" s="372">
        <f>I183</f>
        <v>141.41471228060271</v>
      </c>
      <c r="L183" s="133"/>
      <c r="M183" s="63" t="s">
        <v>110</v>
      </c>
      <c r="N183" s="83" t="s">
        <v>79</v>
      </c>
      <c r="O183" s="140">
        <v>53.249007397228503</v>
      </c>
      <c r="P183" s="120"/>
      <c r="Q183" s="63" t="s">
        <v>110</v>
      </c>
      <c r="R183" s="83">
        <v>6</v>
      </c>
      <c r="S183" s="140">
        <v>31.91876805295923</v>
      </c>
      <c r="T183" s="120"/>
      <c r="U183" s="63" t="s">
        <v>110</v>
      </c>
      <c r="V183" s="83" t="s">
        <v>76</v>
      </c>
      <c r="W183" s="140">
        <v>56.246936830414995</v>
      </c>
      <c r="X183" s="207"/>
      <c r="Y183" s="208"/>
      <c r="Z183" s="209"/>
      <c r="AA183" s="140"/>
      <c r="AB183" s="120"/>
      <c r="AC183" s="63"/>
      <c r="AD183" s="83"/>
      <c r="AE183" s="206"/>
      <c r="AF183" s="207"/>
      <c r="AG183" s="208"/>
      <c r="AH183" s="209"/>
      <c r="AI183" s="206"/>
      <c r="AJ183" s="207"/>
      <c r="AK183" s="208"/>
      <c r="AL183" s="83"/>
      <c r="AM183" s="206"/>
      <c r="AN183" s="207"/>
      <c r="AO183" s="208"/>
      <c r="AP183" s="83"/>
      <c r="AQ183" s="206"/>
      <c r="AR183" s="207"/>
      <c r="AS183" s="208"/>
      <c r="AT183" s="83"/>
      <c r="AU183" s="206"/>
      <c r="AV183" s="207"/>
      <c r="AW183" s="208"/>
      <c r="AX183" s="209"/>
      <c r="AY183" s="206"/>
      <c r="BA183" s="243"/>
      <c r="BB183" s="243"/>
      <c r="BC183" s="243"/>
      <c r="BD183" s="243"/>
      <c r="BE183" s="243"/>
      <c r="BF183" s="243"/>
      <c r="BG183" s="243"/>
      <c r="BH183" s="243"/>
      <c r="BI183" s="244"/>
      <c r="BJ183" s="215"/>
      <c r="BK183" s="215"/>
      <c r="BL183" s="215"/>
      <c r="BM183" s="215"/>
      <c r="BN183" s="215"/>
    </row>
    <row r="184" spans="1:66" s="67" customFormat="1" ht="12.75" customHeight="1" x14ac:dyDescent="0.2">
      <c r="A184" s="18">
        <v>7</v>
      </c>
      <c r="B184" s="213" t="s">
        <v>110</v>
      </c>
      <c r="C184" s="60" t="s">
        <v>479</v>
      </c>
      <c r="D184" s="19" t="s">
        <v>480</v>
      </c>
      <c r="E184" s="61" t="s">
        <v>481</v>
      </c>
      <c r="F184" s="62"/>
      <c r="G184" s="141">
        <f>O184+S184+W184+AA184+AE184</f>
        <v>68.319180810720866</v>
      </c>
      <c r="H184" s="204">
        <f>O184+S184+W184+AE184+AI184+AA184+AM184+AQ184</f>
        <v>139.41161829153867</v>
      </c>
      <c r="I184" s="204">
        <f>O184+S184+W184+AE184+AI184+AA184+AQ184+AM184+AU184+AY184</f>
        <v>139.41161829153867</v>
      </c>
      <c r="J184" s="84">
        <f>COUNTA(M184,Q184,U184,AC184,AG184,Y184,AK184,AO184,AS184,AW184)</f>
        <v>2</v>
      </c>
      <c r="K184" s="373">
        <f>I184</f>
        <v>139.41161829153867</v>
      </c>
      <c r="L184" s="133"/>
      <c r="M184" s="63" t="s">
        <v>110</v>
      </c>
      <c r="N184" s="83" t="s">
        <v>78</v>
      </c>
      <c r="O184" s="140">
        <v>68.319180810720866</v>
      </c>
      <c r="P184" s="120"/>
      <c r="Q184" s="63"/>
      <c r="R184" s="83"/>
      <c r="S184" s="140"/>
      <c r="T184" s="120"/>
      <c r="U184" s="63"/>
      <c r="V184" s="83"/>
      <c r="W184" s="140"/>
      <c r="X184" s="207"/>
      <c r="Y184" s="208"/>
      <c r="Z184" s="209"/>
      <c r="AA184" s="140"/>
      <c r="AB184" s="120"/>
      <c r="AC184" s="63"/>
      <c r="AD184" s="83"/>
      <c r="AE184" s="206"/>
      <c r="AF184" s="207"/>
      <c r="AG184" s="208"/>
      <c r="AH184" s="209"/>
      <c r="AI184" s="206"/>
      <c r="AJ184" s="207"/>
      <c r="AK184" s="208" t="s">
        <v>110</v>
      </c>
      <c r="AL184" s="83">
        <v>3</v>
      </c>
      <c r="AM184" s="206">
        <v>71.092437480817821</v>
      </c>
      <c r="AN184" s="207"/>
      <c r="AO184" s="208"/>
      <c r="AP184" s="83"/>
      <c r="AQ184" s="206"/>
      <c r="AR184" s="207"/>
      <c r="AS184" s="208"/>
      <c r="AT184" s="83"/>
      <c r="AU184" s="206"/>
      <c r="AV184" s="207"/>
      <c r="AW184" s="208"/>
      <c r="AX184" s="209"/>
      <c r="AY184" s="206"/>
      <c r="BA184" s="243"/>
      <c r="BB184" s="243"/>
      <c r="BC184" s="243"/>
      <c r="BD184" s="243"/>
      <c r="BE184" s="243"/>
      <c r="BF184" s="243"/>
      <c r="BG184" s="243"/>
      <c r="BH184" s="243"/>
      <c r="BI184" s="244"/>
      <c r="BJ184" s="215"/>
      <c r="BK184" s="215"/>
      <c r="BL184" s="215"/>
      <c r="BM184" s="215"/>
      <c r="BN184" s="215"/>
    </row>
    <row r="185" spans="1:66" s="67" customFormat="1" ht="12.75" customHeight="1" x14ac:dyDescent="0.2">
      <c r="A185" s="18">
        <v>8</v>
      </c>
      <c r="B185" s="213" t="s">
        <v>110</v>
      </c>
      <c r="C185" s="60" t="s">
        <v>249</v>
      </c>
      <c r="D185" s="19" t="s">
        <v>56</v>
      </c>
      <c r="E185" s="61" t="s">
        <v>484</v>
      </c>
      <c r="F185" s="62"/>
      <c r="G185" s="141">
        <f>O185+S185+W185+AA185+AE185</f>
        <v>128.84205658778581</v>
      </c>
      <c r="H185" s="204">
        <f>O185+S185+W185+AE185+AI185+AA185+AM185+AQ185</f>
        <v>128.84205658778581</v>
      </c>
      <c r="I185" s="204">
        <f>O185+S185+W185+AE185+AI185+AA185+AQ185+AM185+AU185+AY185</f>
        <v>128.84205658778581</v>
      </c>
      <c r="J185" s="84">
        <f>COUNTA(M185,Q185,U185,AC185,AG185,Y185,AK185,AO185,AS185,AW185)</f>
        <v>2</v>
      </c>
      <c r="K185" s="373">
        <f>I185</f>
        <v>128.84205658778581</v>
      </c>
      <c r="L185" s="133"/>
      <c r="M185" s="63" t="s">
        <v>110</v>
      </c>
      <c r="N185" s="83" t="s">
        <v>80</v>
      </c>
      <c r="O185" s="140">
        <v>38.790556804586728</v>
      </c>
      <c r="P185" s="120"/>
      <c r="Q185" s="63"/>
      <c r="R185" s="83"/>
      <c r="S185" s="140"/>
      <c r="T185" s="120"/>
      <c r="U185" s="63" t="s">
        <v>110</v>
      </c>
      <c r="V185" s="83" t="s">
        <v>75</v>
      </c>
      <c r="W185" s="140">
        <v>90.051499783199063</v>
      </c>
      <c r="X185" s="207"/>
      <c r="Y185" s="208"/>
      <c r="Z185" s="209"/>
      <c r="AA185" s="140"/>
      <c r="AB185" s="120"/>
      <c r="AC185" s="63"/>
      <c r="AD185" s="83"/>
      <c r="AE185" s="206"/>
      <c r="AF185" s="207"/>
      <c r="AG185" s="208"/>
      <c r="AH185" s="209"/>
      <c r="AI185" s="206"/>
      <c r="AJ185" s="207"/>
      <c r="AK185" s="208"/>
      <c r="AL185" s="83"/>
      <c r="AM185" s="206"/>
      <c r="AN185" s="207"/>
      <c r="AO185" s="208"/>
      <c r="AP185" s="83"/>
      <c r="AQ185" s="206"/>
      <c r="AR185" s="207"/>
      <c r="AS185" s="208"/>
      <c r="AT185" s="83"/>
      <c r="AU185" s="206"/>
      <c r="AV185" s="207"/>
      <c r="AW185" s="208"/>
      <c r="AX185" s="209"/>
      <c r="AY185" s="206"/>
      <c r="BA185" s="243"/>
      <c r="BB185" s="243"/>
      <c r="BC185" s="243"/>
      <c r="BD185" s="243"/>
      <c r="BE185" s="243"/>
      <c r="BF185" s="243"/>
      <c r="BG185" s="243"/>
      <c r="BH185" s="243"/>
      <c r="BI185" s="244"/>
      <c r="BJ185" s="215"/>
      <c r="BK185" s="215"/>
      <c r="BL185" s="215"/>
      <c r="BM185" s="215"/>
      <c r="BN185" s="215"/>
    </row>
    <row r="186" spans="1:66" s="67" customFormat="1" ht="12.75" customHeight="1" x14ac:dyDescent="0.2">
      <c r="A186" s="18">
        <v>9</v>
      </c>
      <c r="B186" s="213" t="s">
        <v>110</v>
      </c>
      <c r="C186" s="60" t="s">
        <v>485</v>
      </c>
      <c r="D186" s="19" t="s">
        <v>98</v>
      </c>
      <c r="E186" s="61" t="s">
        <v>486</v>
      </c>
      <c r="F186" s="62"/>
      <c r="G186" s="141">
        <f>O186+S186+W186+AA186+AE186</f>
        <v>74.943392985646042</v>
      </c>
      <c r="H186" s="204">
        <f>O186+S186+W186+AE186+AI186+AA186+AM186+AQ186</f>
        <v>74.943392985646042</v>
      </c>
      <c r="I186" s="204">
        <f>O186+S186+W186+AE186+AI186+AA186+AQ186+AM186+AU186+AY186</f>
        <v>112.23578862136061</v>
      </c>
      <c r="J186" s="84">
        <f>COUNTA(M186,Q186,U186,AC186,AG186,Y186,AK186,AO186,AS186,AW186)</f>
        <v>3</v>
      </c>
      <c r="K186" s="372">
        <f>I186</f>
        <v>112.23578862136061</v>
      </c>
      <c r="L186" s="133"/>
      <c r="M186" s="63" t="s">
        <v>110</v>
      </c>
      <c r="N186" s="83" t="s">
        <v>87</v>
      </c>
      <c r="O186" s="140">
        <v>24.779848344591286</v>
      </c>
      <c r="P186" s="120"/>
      <c r="Q186" s="63" t="s">
        <v>110</v>
      </c>
      <c r="R186" s="83">
        <v>5</v>
      </c>
      <c r="S186" s="140">
        <v>50.163544641054756</v>
      </c>
      <c r="T186" s="120"/>
      <c r="U186" s="63"/>
      <c r="V186" s="83"/>
      <c r="W186" s="140"/>
      <c r="X186" s="207"/>
      <c r="Y186" s="208"/>
      <c r="Z186" s="209"/>
      <c r="AA186" s="140"/>
      <c r="AB186" s="120"/>
      <c r="AC186" s="63"/>
      <c r="AD186" s="83"/>
      <c r="AE186" s="206"/>
      <c r="AF186" s="207"/>
      <c r="AG186" s="208"/>
      <c r="AH186" s="209"/>
      <c r="AI186" s="206"/>
      <c r="AJ186" s="207"/>
      <c r="AK186" s="208"/>
      <c r="AL186" s="83"/>
      <c r="AM186" s="206"/>
      <c r="AN186" s="207"/>
      <c r="AO186" s="208"/>
      <c r="AP186" s="83"/>
      <c r="AQ186" s="206"/>
      <c r="AR186" s="207"/>
      <c r="AS186" s="208" t="s">
        <v>110</v>
      </c>
      <c r="AT186" s="83">
        <v>5</v>
      </c>
      <c r="AU186" s="206">
        <v>37.29239563571457</v>
      </c>
      <c r="AV186" s="207"/>
      <c r="AW186" s="208"/>
      <c r="AX186" s="209"/>
      <c r="AY186" s="206"/>
      <c r="BA186" s="243"/>
      <c r="BB186" s="243"/>
      <c r="BC186" s="243"/>
      <c r="BD186" s="243"/>
      <c r="BE186" s="243"/>
      <c r="BF186" s="243"/>
      <c r="BG186" s="243"/>
      <c r="BH186" s="243"/>
      <c r="BI186" s="244"/>
      <c r="BJ186" s="215"/>
      <c r="BK186" s="215"/>
      <c r="BL186" s="215"/>
      <c r="BM186" s="215"/>
      <c r="BN186" s="215"/>
    </row>
    <row r="187" spans="1:66" s="67" customFormat="1" ht="12.75" customHeight="1" x14ac:dyDescent="0.2">
      <c r="A187" s="18">
        <v>10</v>
      </c>
      <c r="B187" s="213" t="s">
        <v>110</v>
      </c>
      <c r="C187" s="60" t="s">
        <v>714</v>
      </c>
      <c r="D187" s="19" t="s">
        <v>845</v>
      </c>
      <c r="E187" s="61" t="s">
        <v>901</v>
      </c>
      <c r="F187" s="62"/>
      <c r="G187" s="141">
        <f>O187+S187+W187+AA187+AE187</f>
        <v>69.29475957717186</v>
      </c>
      <c r="H187" s="204">
        <f>O187+S187+W187+AE187+AI187+AA187+AM187+AQ187</f>
        <v>69.29475957717186</v>
      </c>
      <c r="I187" s="204">
        <f>O187+S187+W187+AE187+AI187+AA187+AQ187+AM187+AU187+AY187</f>
        <v>69.29475957717186</v>
      </c>
      <c r="J187" s="84">
        <f>COUNTA(M187,Q187,U187,AC187,AG187,Y187,AK187,AO187,AS187,AW187)</f>
        <v>1</v>
      </c>
      <c r="K187" s="373">
        <f>I187</f>
        <v>69.29475957717186</v>
      </c>
      <c r="L187" s="133"/>
      <c r="M187" s="63"/>
      <c r="N187" s="83"/>
      <c r="O187" s="140"/>
      <c r="P187" s="120"/>
      <c r="Q187" s="63" t="s">
        <v>110</v>
      </c>
      <c r="R187" s="83">
        <v>4</v>
      </c>
      <c r="S187" s="140">
        <v>69.29475957717186</v>
      </c>
      <c r="T187" s="120"/>
      <c r="U187" s="63"/>
      <c r="V187" s="83"/>
      <c r="W187" s="140"/>
      <c r="X187" s="207"/>
      <c r="Y187" s="208"/>
      <c r="Z187" s="209"/>
      <c r="AA187" s="140"/>
      <c r="AB187" s="120"/>
      <c r="AC187" s="63"/>
      <c r="AD187" s="83"/>
      <c r="AE187" s="206"/>
      <c r="AF187" s="207"/>
      <c r="AG187" s="208"/>
      <c r="AH187" s="209"/>
      <c r="AI187" s="206"/>
      <c r="AJ187" s="207"/>
      <c r="AK187" s="208"/>
      <c r="AL187" s="83"/>
      <c r="AM187" s="206"/>
      <c r="AN187" s="207"/>
      <c r="AO187" s="208"/>
      <c r="AP187" s="83"/>
      <c r="AQ187" s="206"/>
      <c r="AR187" s="207"/>
      <c r="AS187" s="208"/>
      <c r="AT187" s="83"/>
      <c r="AU187" s="206"/>
      <c r="AV187" s="207"/>
      <c r="AW187" s="208"/>
      <c r="AX187" s="209"/>
      <c r="AY187" s="206"/>
      <c r="BA187" s="243"/>
      <c r="BB187" s="243"/>
      <c r="BC187" s="243"/>
      <c r="BD187" s="243"/>
      <c r="BE187" s="243"/>
      <c r="BF187" s="243"/>
      <c r="BG187" s="243"/>
      <c r="BH187" s="243"/>
      <c r="BI187" s="244"/>
      <c r="BJ187" s="215"/>
      <c r="BK187" s="215"/>
      <c r="BL187" s="215"/>
      <c r="BM187" s="215"/>
      <c r="BN187" s="215"/>
    </row>
    <row r="188" spans="1:66" s="67" customFormat="1" ht="12.75" customHeight="1" x14ac:dyDescent="0.2">
      <c r="A188" s="18">
        <v>11</v>
      </c>
      <c r="B188" s="213" t="s">
        <v>110</v>
      </c>
      <c r="C188" s="60" t="s">
        <v>752</v>
      </c>
      <c r="D188" s="19" t="s">
        <v>488</v>
      </c>
      <c r="E188" s="61" t="s">
        <v>753</v>
      </c>
      <c r="F188" s="62"/>
      <c r="G188" s="141">
        <f>O188+S188+W188+AA188+AE188</f>
        <v>50.396825396825392</v>
      </c>
      <c r="H188" s="204">
        <f>O188+S188+W188+AE188+AI188+AA188+AM188+AQ188</f>
        <v>50.396825396825392</v>
      </c>
      <c r="I188" s="204">
        <f>O188+S188+W188+AE188+AI188+AA188+AQ188+AM188+AU188+AY188</f>
        <v>50.396825396825392</v>
      </c>
      <c r="J188" s="84">
        <f>COUNTA(M188,Q188,U188,AC188,AG188,Y188,AK188,AO188,AS188,AW188)</f>
        <v>3</v>
      </c>
      <c r="K188" s="372">
        <f>I188</f>
        <v>50.396825396825392</v>
      </c>
      <c r="L188" s="133"/>
      <c r="M188" s="63" t="s">
        <v>110</v>
      </c>
      <c r="N188" s="83" t="s">
        <v>88</v>
      </c>
      <c r="O188" s="140">
        <v>11.111111111111111</v>
      </c>
      <c r="P188" s="120"/>
      <c r="Q188" s="63" t="s">
        <v>110</v>
      </c>
      <c r="R188" s="83">
        <v>7</v>
      </c>
      <c r="S188" s="140">
        <v>14.285714285714285</v>
      </c>
      <c r="T188" s="120"/>
      <c r="U188" s="63" t="s">
        <v>110</v>
      </c>
      <c r="V188" s="83" t="s">
        <v>77</v>
      </c>
      <c r="W188" s="140">
        <v>25</v>
      </c>
      <c r="X188" s="207"/>
      <c r="Y188" s="208"/>
      <c r="Z188" s="209"/>
      <c r="AA188" s="140"/>
      <c r="AB188" s="120"/>
      <c r="AC188" s="63"/>
      <c r="AD188" s="83"/>
      <c r="AE188" s="206"/>
      <c r="AF188" s="207"/>
      <c r="AG188" s="208"/>
      <c r="AH188" s="209"/>
      <c r="AI188" s="206"/>
      <c r="AJ188" s="207"/>
      <c r="AK188" s="208"/>
      <c r="AL188" s="83"/>
      <c r="AM188" s="206"/>
      <c r="AN188" s="207"/>
      <c r="AO188" s="208"/>
      <c r="AP188" s="83"/>
      <c r="AQ188" s="206"/>
      <c r="AR188" s="207"/>
      <c r="AS188" s="208"/>
      <c r="AT188" s="83"/>
      <c r="AU188" s="206"/>
      <c r="AV188" s="207"/>
      <c r="AW188" s="208"/>
      <c r="AX188" s="209"/>
      <c r="AY188" s="206"/>
      <c r="BA188" s="243"/>
      <c r="BB188" s="243"/>
      <c r="BC188" s="243"/>
      <c r="BD188" s="243"/>
      <c r="BE188" s="243"/>
      <c r="BF188" s="243"/>
      <c r="BG188" s="243"/>
      <c r="BH188" s="243"/>
      <c r="BI188" s="244"/>
      <c r="BJ188" s="215"/>
      <c r="BK188" s="215"/>
      <c r="BL188" s="215"/>
      <c r="BM188" s="215"/>
      <c r="BN188" s="215"/>
    </row>
    <row r="189" spans="1:66" s="67" customFormat="1" ht="12.75" customHeight="1" x14ac:dyDescent="0.2">
      <c r="A189" s="18">
        <v>12</v>
      </c>
      <c r="B189" s="213" t="s">
        <v>110</v>
      </c>
      <c r="C189" s="60" t="s">
        <v>1376</v>
      </c>
      <c r="D189" s="19" t="s">
        <v>1377</v>
      </c>
      <c r="E189" s="61" t="s">
        <v>1378</v>
      </c>
      <c r="F189" s="62"/>
      <c r="G189" s="141">
        <f>O189+S189+W189+AA189+AE189</f>
        <v>0</v>
      </c>
      <c r="H189" s="204">
        <f>O189+S189+W189+AE189+AI189+AA189+AM189+AQ189</f>
        <v>0</v>
      </c>
      <c r="I189" s="204">
        <f>O189+S189+W189+AE189+AI189+AA189+AQ189+AM189+AU189+AY189</f>
        <v>44.845500650402819</v>
      </c>
      <c r="J189" s="84">
        <f>COUNTA(M189,Q189,U189,AC189,AG189,Y189,AK189,AO189,AS189,AW189)</f>
        <v>1</v>
      </c>
      <c r="K189" s="373">
        <f>I189</f>
        <v>44.845500650402819</v>
      </c>
      <c r="L189" s="133"/>
      <c r="M189" s="63"/>
      <c r="N189" s="83"/>
      <c r="O189" s="140"/>
      <c r="P189" s="120"/>
      <c r="Q189" s="63"/>
      <c r="R189" s="83"/>
      <c r="S189" s="140"/>
      <c r="T189" s="120"/>
      <c r="U189" s="63"/>
      <c r="V189" s="83"/>
      <c r="W189" s="140"/>
      <c r="X189" s="207"/>
      <c r="Y189" s="208"/>
      <c r="Z189" s="209"/>
      <c r="AA189" s="140"/>
      <c r="AB189" s="120"/>
      <c r="AC189" s="63"/>
      <c r="AD189" s="83"/>
      <c r="AE189" s="206"/>
      <c r="AF189" s="207"/>
      <c r="AG189" s="208"/>
      <c r="AH189" s="209"/>
      <c r="AI189" s="206"/>
      <c r="AJ189" s="207"/>
      <c r="AK189" s="208"/>
      <c r="AL189" s="83"/>
      <c r="AM189" s="206"/>
      <c r="AN189" s="207"/>
      <c r="AO189" s="208"/>
      <c r="AP189" s="83"/>
      <c r="AQ189" s="206"/>
      <c r="AR189" s="207"/>
      <c r="AS189" s="208"/>
      <c r="AT189" s="83"/>
      <c r="AU189" s="206"/>
      <c r="AV189" s="207"/>
      <c r="AW189" s="208" t="s">
        <v>110</v>
      </c>
      <c r="AX189" s="209" t="s">
        <v>77</v>
      </c>
      <c r="AY189" s="206">
        <v>44.845500650402819</v>
      </c>
      <c r="BA189" s="243"/>
      <c r="BB189" s="243"/>
      <c r="BC189" s="243"/>
      <c r="BD189" s="243"/>
      <c r="BE189" s="243"/>
      <c r="BF189" s="243"/>
      <c r="BG189" s="243"/>
      <c r="BH189" s="243"/>
      <c r="BI189" s="244"/>
      <c r="BJ189" s="215"/>
      <c r="BK189" s="215"/>
      <c r="BL189" s="215"/>
      <c r="BM189" s="215"/>
      <c r="BN189" s="215"/>
    </row>
    <row r="190" spans="1:66" s="67" customFormat="1" ht="12.75" customHeight="1" x14ac:dyDescent="0.2">
      <c r="A190" s="18">
        <v>13</v>
      </c>
      <c r="B190" s="213" t="s">
        <v>110</v>
      </c>
      <c r="C190" s="60" t="s">
        <v>1379</v>
      </c>
      <c r="D190" s="19" t="s">
        <v>1380</v>
      </c>
      <c r="E190" s="61" t="s">
        <v>1381</v>
      </c>
      <c r="F190" s="62"/>
      <c r="G190" s="141">
        <f>O190+S190+W190+AA190+AE190</f>
        <v>0</v>
      </c>
      <c r="H190" s="204">
        <f>O190+S190+W190+AE190+AI190+AA190+AM190+AQ190</f>
        <v>0</v>
      </c>
      <c r="I190" s="204">
        <f>O190+S190+W190+AE190+AI190+AA190+AQ190+AM190+AU190+AY190</f>
        <v>20</v>
      </c>
      <c r="J190" s="84">
        <f>COUNTA(M190,Q190,U190,AC190,AG190,Y190,AK190,AO190,AS190,AW190)</f>
        <v>1</v>
      </c>
      <c r="K190" s="373">
        <f>I190</f>
        <v>20</v>
      </c>
      <c r="L190" s="133"/>
      <c r="M190" s="63"/>
      <c r="N190" s="83"/>
      <c r="O190" s="140"/>
      <c r="P190" s="120"/>
      <c r="Q190" s="63"/>
      <c r="R190" s="83"/>
      <c r="S190" s="140"/>
      <c r="T190" s="120"/>
      <c r="U190" s="63"/>
      <c r="V190" s="83"/>
      <c r="W190" s="140"/>
      <c r="X190" s="207"/>
      <c r="Y190" s="208"/>
      <c r="Z190" s="209"/>
      <c r="AA190" s="140"/>
      <c r="AB190" s="120"/>
      <c r="AC190" s="63"/>
      <c r="AD190" s="83"/>
      <c r="AE190" s="206"/>
      <c r="AF190" s="207"/>
      <c r="AG190" s="208"/>
      <c r="AH190" s="209"/>
      <c r="AI190" s="206"/>
      <c r="AJ190" s="207"/>
      <c r="AK190" s="208"/>
      <c r="AL190" s="83"/>
      <c r="AM190" s="206"/>
      <c r="AN190" s="207"/>
      <c r="AO190" s="208"/>
      <c r="AP190" s="83"/>
      <c r="AQ190" s="206"/>
      <c r="AR190" s="207"/>
      <c r="AS190" s="208"/>
      <c r="AT190" s="83"/>
      <c r="AU190" s="206"/>
      <c r="AV190" s="207"/>
      <c r="AW190" s="208" t="s">
        <v>110</v>
      </c>
      <c r="AX190" s="209" t="s">
        <v>78</v>
      </c>
      <c r="AY190" s="206">
        <v>20</v>
      </c>
      <c r="BA190" s="243"/>
      <c r="BB190" s="243"/>
      <c r="BC190" s="243"/>
      <c r="BD190" s="243"/>
      <c r="BE190" s="243"/>
      <c r="BF190" s="243"/>
      <c r="BG190" s="243"/>
      <c r="BH190" s="243"/>
      <c r="BI190" s="244"/>
      <c r="BJ190" s="215"/>
      <c r="BK190" s="215"/>
      <c r="BL190" s="215"/>
      <c r="BM190" s="215"/>
      <c r="BN190" s="215"/>
    </row>
    <row r="191" spans="1:66" s="67" customFormat="1" ht="12.75" customHeight="1" x14ac:dyDescent="0.2">
      <c r="A191" s="18">
        <v>14</v>
      </c>
      <c r="B191" s="213" t="s">
        <v>110</v>
      </c>
      <c r="C191" s="60">
        <v>11133</v>
      </c>
      <c r="D191" s="19" t="s">
        <v>1198</v>
      </c>
      <c r="E191" s="61" t="s">
        <v>1199</v>
      </c>
      <c r="F191" s="62"/>
      <c r="G191" s="141">
        <f>O191+S191+W191+AA191+AE191</f>
        <v>0</v>
      </c>
      <c r="H191" s="204">
        <f>O191+S191+W191+AE191+AI191+AA191+AM191+AQ191</f>
        <v>0</v>
      </c>
      <c r="I191" s="204">
        <f>O191+S191+W191+AE191+AI191+AA191+AQ191+AM191+AU191+AY191</f>
        <v>16.666666666666664</v>
      </c>
      <c r="J191" s="84">
        <f>COUNTA(M191,Q191,U191,AC191,AG191,Y191,AK191,AO191,AS191,AW191)</f>
        <v>1</v>
      </c>
      <c r="K191" s="373">
        <f>I191</f>
        <v>16.666666666666664</v>
      </c>
      <c r="L191" s="133"/>
      <c r="M191" s="63"/>
      <c r="N191" s="83"/>
      <c r="O191" s="140"/>
      <c r="P191" s="120"/>
      <c r="Q191" s="63"/>
      <c r="R191" s="83"/>
      <c r="S191" s="140"/>
      <c r="T191" s="120"/>
      <c r="U191" s="63"/>
      <c r="V191" s="83"/>
      <c r="W191" s="140"/>
      <c r="X191" s="207"/>
      <c r="Y191" s="208"/>
      <c r="Z191" s="209"/>
      <c r="AA191" s="140"/>
      <c r="AB191" s="120"/>
      <c r="AC191" s="63"/>
      <c r="AD191" s="83"/>
      <c r="AE191" s="206"/>
      <c r="AF191" s="207"/>
      <c r="AG191" s="208"/>
      <c r="AH191" s="209"/>
      <c r="AI191" s="206"/>
      <c r="AJ191" s="207"/>
      <c r="AK191" s="208"/>
      <c r="AL191" s="83"/>
      <c r="AM191" s="206"/>
      <c r="AN191" s="207"/>
      <c r="AO191" s="208"/>
      <c r="AP191" s="83"/>
      <c r="AQ191" s="206"/>
      <c r="AR191" s="207"/>
      <c r="AS191" s="208" t="s">
        <v>110</v>
      </c>
      <c r="AT191" s="83">
        <v>6</v>
      </c>
      <c r="AU191" s="206">
        <v>16.666666666666664</v>
      </c>
      <c r="AV191" s="207"/>
      <c r="AW191" s="208"/>
      <c r="AX191" s="209"/>
      <c r="AY191" s="206"/>
      <c r="BA191" s="243"/>
      <c r="BB191" s="243"/>
      <c r="BC191" s="243"/>
      <c r="BD191" s="243"/>
      <c r="BE191" s="243"/>
      <c r="BF191" s="243"/>
      <c r="BG191" s="243"/>
      <c r="BH191" s="243"/>
      <c r="BI191" s="244"/>
      <c r="BJ191" s="215"/>
      <c r="BK191" s="215"/>
      <c r="BL191" s="215"/>
      <c r="BM191" s="215"/>
      <c r="BN191" s="215"/>
    </row>
    <row r="192" spans="1:66" s="215" customFormat="1" ht="12.75" customHeight="1" x14ac:dyDescent="0.2">
      <c r="A192" s="18"/>
      <c r="B192" s="60"/>
      <c r="C192" s="60"/>
      <c r="D192" s="19"/>
      <c r="E192" s="61"/>
      <c r="F192" s="62"/>
      <c r="G192" s="141"/>
      <c r="H192" s="204"/>
      <c r="I192" s="204"/>
      <c r="J192" s="84"/>
      <c r="K192" s="266"/>
      <c r="L192" s="133"/>
      <c r="M192" s="63"/>
      <c r="N192" s="83"/>
      <c r="O192" s="140"/>
      <c r="P192" s="120"/>
      <c r="Q192" s="63"/>
      <c r="R192" s="83"/>
      <c r="S192" s="140"/>
      <c r="T192" s="120"/>
      <c r="U192" s="63"/>
      <c r="V192" s="83"/>
      <c r="W192" s="140"/>
      <c r="X192" s="207"/>
      <c r="Y192" s="208"/>
      <c r="Z192" s="209"/>
      <c r="AA192" s="140"/>
      <c r="AB192" s="120"/>
      <c r="AC192" s="63"/>
      <c r="AD192" s="83"/>
      <c r="AE192" s="206"/>
      <c r="AF192" s="207"/>
      <c r="AG192" s="208"/>
      <c r="AH192" s="209"/>
      <c r="AI192" s="206"/>
      <c r="AJ192" s="207"/>
      <c r="AK192" s="208"/>
      <c r="AL192" s="209"/>
      <c r="AM192" s="206"/>
      <c r="AN192" s="207"/>
      <c r="AO192" s="208"/>
      <c r="AP192" s="209"/>
      <c r="AQ192" s="206"/>
      <c r="AR192" s="207"/>
      <c r="AS192" s="208"/>
      <c r="AT192" s="209"/>
      <c r="AU192" s="206"/>
      <c r="AV192" s="207"/>
      <c r="AW192" s="208"/>
      <c r="AX192" s="209"/>
      <c r="AY192" s="206"/>
      <c r="BA192" s="243"/>
      <c r="BB192" s="243"/>
      <c r="BC192" s="243"/>
      <c r="BD192" s="243"/>
      <c r="BE192" s="243"/>
      <c r="BF192" s="243"/>
      <c r="BG192" s="243"/>
      <c r="BH192" s="243"/>
      <c r="BI192" s="244"/>
      <c r="BJ192" s="67"/>
      <c r="BK192" s="67"/>
      <c r="BL192" s="67"/>
      <c r="BM192" s="67"/>
      <c r="BN192" s="67"/>
    </row>
    <row r="193" spans="1:51" s="87" customFormat="1" ht="5.0999999999999996" customHeight="1" x14ac:dyDescent="0.2">
      <c r="A193" s="18"/>
      <c r="B193" s="60"/>
      <c r="C193" s="60"/>
      <c r="D193" s="19"/>
      <c r="E193" s="61"/>
      <c r="F193" s="93"/>
      <c r="G193" s="134"/>
      <c r="H193" s="205"/>
      <c r="I193" s="205"/>
      <c r="J193" s="136"/>
      <c r="K193" s="135"/>
      <c r="L193" s="94"/>
      <c r="M193" s="137"/>
      <c r="N193" s="138"/>
      <c r="O193" s="139"/>
      <c r="P193" s="119"/>
      <c r="Q193" s="95"/>
      <c r="R193" s="96"/>
      <c r="S193" s="97"/>
      <c r="T193" s="119"/>
      <c r="U193" s="95"/>
      <c r="V193" s="96"/>
      <c r="W193" s="97"/>
      <c r="X193" s="119"/>
      <c r="Y193" s="95"/>
      <c r="Z193" s="96"/>
      <c r="AA193" s="97"/>
      <c r="AB193" s="119"/>
      <c r="AC193" s="95"/>
      <c r="AD193" s="96"/>
      <c r="AE193" s="97"/>
      <c r="AF193" s="119"/>
      <c r="AG193" s="95"/>
      <c r="AH193" s="96"/>
      <c r="AI193" s="97"/>
      <c r="AJ193" s="119"/>
      <c r="AK193" s="95"/>
      <c r="AL193" s="96"/>
      <c r="AM193" s="97"/>
      <c r="AN193" s="119"/>
      <c r="AO193" s="95"/>
      <c r="AP193" s="96"/>
      <c r="AQ193" s="97"/>
      <c r="AR193" s="119"/>
      <c r="AS193" s="95"/>
      <c r="AT193" s="96"/>
      <c r="AU193" s="97"/>
      <c r="AV193" s="119"/>
      <c r="AW193" s="95"/>
      <c r="AX193" s="96"/>
      <c r="AY193" s="97"/>
    </row>
  </sheetData>
  <autoFilter ref="A6:AY192" xr:uid="{00000000-0001-0000-0200-000000000000}">
    <sortState xmlns:xlrd2="http://schemas.microsoft.com/office/spreadsheetml/2017/richdata2" ref="A7:AY192">
      <sortCondition ref="B6:B192"/>
    </sortState>
  </autoFilter>
  <sortState xmlns:xlrd2="http://schemas.microsoft.com/office/spreadsheetml/2017/richdata2" ref="A7:BN191">
    <sortCondition ref="D7:D191"/>
  </sortState>
  <mergeCells count="10">
    <mergeCell ref="M4:O4"/>
    <mergeCell ref="AO4:AQ4"/>
    <mergeCell ref="AS4:AU4"/>
    <mergeCell ref="AW4:AY4"/>
    <mergeCell ref="Q4:S4"/>
    <mergeCell ref="U4:W4"/>
    <mergeCell ref="AC4:AE4"/>
    <mergeCell ref="AG4:AI4"/>
    <mergeCell ref="Y4:AA4"/>
    <mergeCell ref="AK4:AM4"/>
  </mergeCells>
  <phoneticPr fontId="5" type="noConversion"/>
  <conditionalFormatting sqref="J7:J192">
    <cfRule type="cellIs" dxfId="1" priority="1" operator="between">
      <formula>3</formula>
      <formula>3</formula>
    </cfRule>
    <cfRule type="cellIs" dxfId="0" priority="2" operator="between">
      <formula>4</formula>
      <formula>9</formula>
    </cfRule>
  </conditionalFormatting>
  <pageMargins left="0.23622047244094491" right="0.23622047244094491" top="0.74803149606299213" bottom="0.74803149606299213" header="0.31496062992125984" footer="0.31496062992125984"/>
  <pageSetup paperSize="9" scale="73" fitToHeight="0" orientation="landscape" r:id="rId1"/>
  <headerFooter alignWithMargins="0">
    <oddHeader>&amp;C&amp;18CLASSEMENT CHAMPIONNAT CIM 2023</oddHeader>
    <oddFooter>&amp;L&amp;D&amp;CBB: Big Boat    EM: Epoque Marconi    EA: Epoque Aurique   CM: Classique Marconi    IOR: Classic IOR</oddFooter>
  </headerFooter>
  <ignoredErrors>
    <ignoredError sqref="AN193:AY212 AZ193 C193:J212 AB193:AI212 M193:W193 L194:W21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A9053-85B7-46EC-9594-D3C052EA3CE4}">
  <dimension ref="A1:T105"/>
  <sheetViews>
    <sheetView zoomScaleNormal="100" workbookViewId="0"/>
  </sheetViews>
  <sheetFormatPr baseColWidth="10" defaultRowHeight="12.75" x14ac:dyDescent="0.2"/>
  <cols>
    <col min="1" max="1" width="5.5703125" style="39" customWidth="1"/>
    <col min="2" max="2" width="14.28515625" style="39" customWidth="1"/>
    <col min="3" max="3" width="23.140625" customWidth="1"/>
    <col min="4" max="4" width="27.140625" style="26" bestFit="1" customWidth="1"/>
    <col min="5" max="5" width="0.85546875" customWidth="1"/>
    <col min="6" max="6" width="7.42578125" style="24" customWidth="1"/>
    <col min="7" max="7" width="6.7109375" customWidth="1"/>
    <col min="8" max="8" width="8.140625" style="1" customWidth="1"/>
    <col min="9" max="9" width="10.85546875" style="23" customWidth="1"/>
    <col min="10" max="10" width="9.42578125" customWidth="1"/>
    <col min="11" max="11" width="7.5703125" style="45" customWidth="1"/>
    <col min="12" max="12" width="1.5703125" customWidth="1"/>
    <col min="13" max="13" width="5.85546875" style="45" bestFit="1" customWidth="1"/>
    <col min="14" max="14" width="12.5703125" style="45" bestFit="1" customWidth="1"/>
    <col min="15" max="15" width="21" style="142" bestFit="1" customWidth="1"/>
    <col min="16" max="16" width="29.85546875" style="142" bestFit="1" customWidth="1"/>
    <col min="17" max="17" width="11.85546875" style="39" customWidth="1"/>
    <col min="18" max="18" width="7.5703125" style="39" customWidth="1"/>
    <col min="19" max="19" width="5.28515625" style="175" customWidth="1"/>
    <col min="20" max="20" width="7.85546875" style="175" customWidth="1"/>
    <col min="21" max="22" width="6.7109375" customWidth="1"/>
  </cols>
  <sheetData>
    <row r="1" spans="1:20" s="17" customFormat="1" ht="18.75" customHeight="1" x14ac:dyDescent="0.2">
      <c r="A1" s="1"/>
      <c r="B1" s="81" t="s">
        <v>493</v>
      </c>
      <c r="D1" s="67"/>
      <c r="F1" s="24"/>
      <c r="H1" s="1"/>
      <c r="I1" s="23"/>
      <c r="K1" s="24"/>
      <c r="M1" s="201"/>
      <c r="N1" s="201"/>
      <c r="O1" s="186"/>
      <c r="P1" s="186"/>
      <c r="Q1" s="1"/>
      <c r="R1" s="1"/>
      <c r="S1" s="22"/>
      <c r="T1" s="22"/>
    </row>
    <row r="2" spans="1:20" s="17" customFormat="1" ht="25.5" x14ac:dyDescent="0.2">
      <c r="A2" s="18" t="s">
        <v>11</v>
      </c>
      <c r="B2" s="18" t="s">
        <v>12</v>
      </c>
      <c r="C2" s="18" t="s">
        <v>13</v>
      </c>
      <c r="D2" s="18" t="s">
        <v>14</v>
      </c>
      <c r="F2" s="18" t="s">
        <v>18</v>
      </c>
      <c r="G2" s="18" t="s">
        <v>15</v>
      </c>
      <c r="H2" s="18" t="s">
        <v>19</v>
      </c>
      <c r="I2" s="18" t="s">
        <v>124</v>
      </c>
      <c r="K2" s="88" t="s">
        <v>123</v>
      </c>
      <c r="M2" s="88" t="s">
        <v>283</v>
      </c>
      <c r="N2" s="88" t="s">
        <v>284</v>
      </c>
      <c r="O2" s="37" t="s">
        <v>0</v>
      </c>
      <c r="P2" s="37" t="s">
        <v>446</v>
      </c>
      <c r="Q2" s="88" t="s">
        <v>15</v>
      </c>
      <c r="R2" s="88" t="s">
        <v>4</v>
      </c>
      <c r="S2" s="88" t="s">
        <v>5</v>
      </c>
      <c r="T2" s="88" t="s">
        <v>285</v>
      </c>
    </row>
    <row r="3" spans="1:20" x14ac:dyDescent="0.2">
      <c r="A3" s="18">
        <v>1</v>
      </c>
      <c r="B3" s="54" t="s">
        <v>62</v>
      </c>
      <c r="C3" s="144" t="s">
        <v>120</v>
      </c>
      <c r="D3" s="52" t="s">
        <v>447</v>
      </c>
      <c r="F3" s="20">
        <v>5</v>
      </c>
      <c r="G3" s="183" t="s">
        <v>448</v>
      </c>
      <c r="H3" s="51" t="s">
        <v>74</v>
      </c>
      <c r="I3" s="129">
        <f t="shared" ref="I3:I28" si="0">IF(OR(H3="DSQ",H3="RAF",H3="DNC",H3="DPG"),0,IF(OR(H3="DNS",H3="DNF"),100*(($F3-$F3+1)/$F3)+50*(LOG($F3/$F3)),100*(($F3-H3+1)/$F3)+50*(LOG($F3/H3))))</f>
        <v>134.94850021680094</v>
      </c>
      <c r="K3" s="176" t="s">
        <v>22</v>
      </c>
      <c r="M3" s="177" t="s">
        <v>74</v>
      </c>
      <c r="N3" s="177" t="s">
        <v>62</v>
      </c>
      <c r="O3" s="178" t="s">
        <v>120</v>
      </c>
      <c r="P3" s="178" t="s">
        <v>447</v>
      </c>
      <c r="Q3" s="200" t="s">
        <v>448</v>
      </c>
      <c r="R3" s="200" t="s">
        <v>74</v>
      </c>
      <c r="S3" s="177">
        <v>1</v>
      </c>
      <c r="T3" s="177" t="s">
        <v>75</v>
      </c>
    </row>
    <row r="4" spans="1:20" x14ac:dyDescent="0.2">
      <c r="A4" s="18">
        <v>2</v>
      </c>
      <c r="B4" s="54" t="s">
        <v>161</v>
      </c>
      <c r="C4" s="144" t="s">
        <v>162</v>
      </c>
      <c r="D4" s="52" t="s">
        <v>242</v>
      </c>
      <c r="F4" s="20">
        <v>5</v>
      </c>
      <c r="G4" s="183" t="s">
        <v>448</v>
      </c>
      <c r="H4" s="51" t="s">
        <v>75</v>
      </c>
      <c r="I4" s="129">
        <f t="shared" si="0"/>
        <v>99.897000433601875</v>
      </c>
      <c r="K4" s="176" t="s">
        <v>138</v>
      </c>
      <c r="M4" s="176" t="s">
        <v>75</v>
      </c>
      <c r="N4" s="176" t="s">
        <v>161</v>
      </c>
      <c r="O4" s="180" t="s">
        <v>162</v>
      </c>
      <c r="P4" s="180" t="s">
        <v>242</v>
      </c>
      <c r="Q4" s="179" t="s">
        <v>448</v>
      </c>
      <c r="R4" s="179" t="s">
        <v>76</v>
      </c>
      <c r="S4" s="176">
        <v>2</v>
      </c>
      <c r="T4" s="176" t="s">
        <v>78</v>
      </c>
    </row>
    <row r="5" spans="1:20" x14ac:dyDescent="0.2">
      <c r="A5" s="18">
        <v>3</v>
      </c>
      <c r="B5" s="54" t="s">
        <v>189</v>
      </c>
      <c r="C5" s="144" t="s">
        <v>191</v>
      </c>
      <c r="D5" s="52" t="s">
        <v>449</v>
      </c>
      <c r="F5" s="20">
        <v>5</v>
      </c>
      <c r="G5" s="183" t="s">
        <v>448</v>
      </c>
      <c r="H5" s="51" t="s">
        <v>76</v>
      </c>
      <c r="I5" s="129">
        <f t="shared" si="0"/>
        <v>71.092437480817821</v>
      </c>
      <c r="K5" s="176" t="s">
        <v>138</v>
      </c>
      <c r="M5" s="176" t="s">
        <v>76</v>
      </c>
      <c r="N5" s="176" t="s">
        <v>189</v>
      </c>
      <c r="O5" s="180" t="s">
        <v>191</v>
      </c>
      <c r="P5" s="180" t="s">
        <v>449</v>
      </c>
      <c r="Q5" s="179" t="s">
        <v>448</v>
      </c>
      <c r="R5" s="179" t="s">
        <v>75</v>
      </c>
      <c r="S5" s="176">
        <v>5</v>
      </c>
      <c r="T5" s="176" t="s">
        <v>80</v>
      </c>
    </row>
    <row r="6" spans="1:20" x14ac:dyDescent="0.2">
      <c r="A6" s="18">
        <v>4</v>
      </c>
      <c r="B6" s="54" t="s">
        <v>450</v>
      </c>
      <c r="C6" s="144" t="s">
        <v>84</v>
      </c>
      <c r="D6" s="52" t="s">
        <v>451</v>
      </c>
      <c r="F6" s="20">
        <v>5</v>
      </c>
      <c r="G6" s="183" t="s">
        <v>448</v>
      </c>
      <c r="H6" s="51" t="s">
        <v>77</v>
      </c>
      <c r="I6" s="129">
        <f t="shared" si="0"/>
        <v>44.845500650402819</v>
      </c>
      <c r="K6" s="176" t="s">
        <v>22</v>
      </c>
      <c r="M6" s="176" t="s">
        <v>77</v>
      </c>
      <c r="N6" s="176" t="s">
        <v>450</v>
      </c>
      <c r="O6" s="180" t="s">
        <v>84</v>
      </c>
      <c r="P6" s="180" t="s">
        <v>451</v>
      </c>
      <c r="Q6" s="179" t="s">
        <v>448</v>
      </c>
      <c r="R6" s="179" t="s">
        <v>17</v>
      </c>
      <c r="S6" s="176">
        <v>3</v>
      </c>
      <c r="T6" s="176" t="s">
        <v>88</v>
      </c>
    </row>
    <row r="7" spans="1:20" x14ac:dyDescent="0.2">
      <c r="A7" s="18">
        <v>5</v>
      </c>
      <c r="B7" s="54" t="s">
        <v>121</v>
      </c>
      <c r="C7" s="144" t="s">
        <v>103</v>
      </c>
      <c r="D7" s="52" t="s">
        <v>452</v>
      </c>
      <c r="F7" s="20">
        <v>5</v>
      </c>
      <c r="G7" s="183" t="s">
        <v>448</v>
      </c>
      <c r="H7" s="51" t="s">
        <v>78</v>
      </c>
      <c r="I7" s="129">
        <f t="shared" si="0"/>
        <v>20</v>
      </c>
      <c r="K7" s="176" t="s">
        <v>22</v>
      </c>
      <c r="M7" s="176" t="s">
        <v>78</v>
      </c>
      <c r="N7" s="176" t="s">
        <v>121</v>
      </c>
      <c r="O7" s="180" t="s">
        <v>103</v>
      </c>
      <c r="P7" s="180" t="s">
        <v>452</v>
      </c>
      <c r="Q7" s="179" t="s">
        <v>448</v>
      </c>
      <c r="R7" s="179" t="s">
        <v>17</v>
      </c>
      <c r="S7" s="176">
        <v>4</v>
      </c>
      <c r="T7" s="176" t="s">
        <v>73</v>
      </c>
    </row>
    <row r="8" spans="1:20" x14ac:dyDescent="0.2">
      <c r="A8" s="18">
        <v>6</v>
      </c>
      <c r="B8" s="54" t="s">
        <v>453</v>
      </c>
      <c r="C8" s="144" t="s">
        <v>130</v>
      </c>
      <c r="D8" s="52" t="s">
        <v>454</v>
      </c>
      <c r="F8" s="20">
        <v>3</v>
      </c>
      <c r="G8" s="183" t="s">
        <v>455</v>
      </c>
      <c r="H8" s="51" t="s">
        <v>74</v>
      </c>
      <c r="I8" s="129">
        <f t="shared" si="0"/>
        <v>123.85606273598313</v>
      </c>
      <c r="K8" s="51" t="s">
        <v>21</v>
      </c>
      <c r="M8" s="51" t="s">
        <v>74</v>
      </c>
      <c r="N8" s="51" t="s">
        <v>453</v>
      </c>
      <c r="O8" s="144" t="s">
        <v>130</v>
      </c>
      <c r="P8" s="144" t="s">
        <v>454</v>
      </c>
      <c r="Q8" s="54" t="s">
        <v>455</v>
      </c>
      <c r="R8" s="54">
        <v>1</v>
      </c>
      <c r="S8" s="51" t="s">
        <v>74</v>
      </c>
      <c r="T8" s="51" t="s">
        <v>75</v>
      </c>
    </row>
    <row r="9" spans="1:20" x14ac:dyDescent="0.2">
      <c r="A9" s="18">
        <v>7</v>
      </c>
      <c r="B9" s="54" t="s">
        <v>456</v>
      </c>
      <c r="C9" s="144" t="s">
        <v>281</v>
      </c>
      <c r="D9" s="52" t="s">
        <v>457</v>
      </c>
      <c r="F9" s="20">
        <v>3</v>
      </c>
      <c r="G9" s="183" t="s">
        <v>455</v>
      </c>
      <c r="H9" s="51" t="s">
        <v>75</v>
      </c>
      <c r="I9" s="129">
        <f t="shared" si="0"/>
        <v>75.471229619450725</v>
      </c>
      <c r="K9" s="51" t="s">
        <v>21</v>
      </c>
      <c r="M9" s="51" t="s">
        <v>75</v>
      </c>
      <c r="N9" s="51" t="s">
        <v>456</v>
      </c>
      <c r="O9" s="144" t="s">
        <v>281</v>
      </c>
      <c r="P9" s="144" t="s">
        <v>457</v>
      </c>
      <c r="Q9" s="54" t="s">
        <v>455</v>
      </c>
      <c r="R9" s="54">
        <v>2</v>
      </c>
      <c r="S9" s="51" t="s">
        <v>75</v>
      </c>
      <c r="T9" s="51" t="s">
        <v>77</v>
      </c>
    </row>
    <row r="10" spans="1:20" x14ac:dyDescent="0.2">
      <c r="A10" s="18">
        <v>8</v>
      </c>
      <c r="B10" s="54" t="s">
        <v>458</v>
      </c>
      <c r="C10" s="144" t="s">
        <v>122</v>
      </c>
      <c r="D10" s="52" t="s">
        <v>459</v>
      </c>
      <c r="F10" s="20">
        <v>3</v>
      </c>
      <c r="G10" s="183" t="s">
        <v>455</v>
      </c>
      <c r="H10" s="51" t="s">
        <v>76</v>
      </c>
      <c r="I10" s="129">
        <f t="shared" si="0"/>
        <v>33.333333333333329</v>
      </c>
      <c r="K10" s="51" t="s">
        <v>22</v>
      </c>
      <c r="M10" s="51" t="s">
        <v>76</v>
      </c>
      <c r="N10" s="51" t="s">
        <v>458</v>
      </c>
      <c r="O10" s="144" t="s">
        <v>122</v>
      </c>
      <c r="P10" s="144" t="s">
        <v>459</v>
      </c>
      <c r="Q10" s="54" t="s">
        <v>455</v>
      </c>
      <c r="R10" s="54">
        <v>3</v>
      </c>
      <c r="S10" s="51" t="s">
        <v>16</v>
      </c>
      <c r="T10" s="51" t="s">
        <v>80</v>
      </c>
    </row>
    <row r="11" spans="1:20" x14ac:dyDescent="0.2">
      <c r="A11" s="18">
        <v>9</v>
      </c>
      <c r="B11" s="54" t="s">
        <v>115</v>
      </c>
      <c r="C11" s="144" t="s">
        <v>116</v>
      </c>
      <c r="D11" s="52" t="s">
        <v>292</v>
      </c>
      <c r="F11" s="20">
        <v>9</v>
      </c>
      <c r="G11" s="183" t="s">
        <v>460</v>
      </c>
      <c r="H11" s="51" t="s">
        <v>74</v>
      </c>
      <c r="I11" s="129">
        <f t="shared" si="0"/>
        <v>147.71212547196626</v>
      </c>
      <c r="K11" s="176" t="s">
        <v>23</v>
      </c>
      <c r="M11" s="176" t="s">
        <v>74</v>
      </c>
      <c r="N11" s="176" t="s">
        <v>115</v>
      </c>
      <c r="O11" s="180" t="s">
        <v>116</v>
      </c>
      <c r="P11" s="180" t="s">
        <v>292</v>
      </c>
      <c r="Q11" s="179" t="s">
        <v>460</v>
      </c>
      <c r="R11" s="179" t="s">
        <v>74</v>
      </c>
      <c r="S11" s="176" t="s">
        <v>74</v>
      </c>
      <c r="T11" s="176" t="s">
        <v>75</v>
      </c>
    </row>
    <row r="12" spans="1:20" x14ac:dyDescent="0.2">
      <c r="A12" s="18">
        <v>10</v>
      </c>
      <c r="B12" s="54" t="s">
        <v>461</v>
      </c>
      <c r="C12" s="37" t="s">
        <v>137</v>
      </c>
      <c r="D12" s="52" t="s">
        <v>462</v>
      </c>
      <c r="F12" s="20">
        <v>9</v>
      </c>
      <c r="G12" s="183" t="s">
        <v>460</v>
      </c>
      <c r="H12" s="51" t="s">
        <v>75</v>
      </c>
      <c r="I12" s="129">
        <f t="shared" si="0"/>
        <v>121.54951457765607</v>
      </c>
      <c r="K12" s="176" t="s">
        <v>23</v>
      </c>
      <c r="M12" s="176" t="s">
        <v>75</v>
      </c>
      <c r="N12" s="176" t="s">
        <v>461</v>
      </c>
      <c r="O12" s="180" t="s">
        <v>137</v>
      </c>
      <c r="P12" s="180" t="s">
        <v>462</v>
      </c>
      <c r="Q12" s="179" t="s">
        <v>460</v>
      </c>
      <c r="R12" s="179" t="s">
        <v>76</v>
      </c>
      <c r="S12" s="176" t="s">
        <v>75</v>
      </c>
      <c r="T12" s="176" t="s">
        <v>78</v>
      </c>
    </row>
    <row r="13" spans="1:20" x14ac:dyDescent="0.2">
      <c r="A13" s="18">
        <v>11</v>
      </c>
      <c r="B13" s="54" t="s">
        <v>463</v>
      </c>
      <c r="C13" s="144" t="s">
        <v>43</v>
      </c>
      <c r="D13" s="52" t="s">
        <v>492</v>
      </c>
      <c r="F13" s="20">
        <v>9</v>
      </c>
      <c r="G13" s="183" t="s">
        <v>460</v>
      </c>
      <c r="H13" s="51" t="s">
        <v>76</v>
      </c>
      <c r="I13" s="129">
        <f t="shared" si="0"/>
        <v>101.6338405137609</v>
      </c>
      <c r="K13" s="176" t="s">
        <v>23</v>
      </c>
      <c r="M13" s="176" t="s">
        <v>76</v>
      </c>
      <c r="N13" s="176" t="s">
        <v>463</v>
      </c>
      <c r="O13" s="180" t="s">
        <v>43</v>
      </c>
      <c r="P13" s="180" t="s">
        <v>492</v>
      </c>
      <c r="Q13" s="179" t="s">
        <v>460</v>
      </c>
      <c r="R13" s="179" t="s">
        <v>75</v>
      </c>
      <c r="S13" s="176" t="s">
        <v>79</v>
      </c>
      <c r="T13" s="176" t="s">
        <v>87</v>
      </c>
    </row>
    <row r="14" spans="1:20" x14ac:dyDescent="0.2">
      <c r="A14" s="18">
        <v>12</v>
      </c>
      <c r="B14" s="54" t="s">
        <v>464</v>
      </c>
      <c r="C14" s="144" t="s">
        <v>291</v>
      </c>
      <c r="D14" s="52" t="s">
        <v>465</v>
      </c>
      <c r="F14" s="20">
        <v>9</v>
      </c>
      <c r="G14" s="183" t="s">
        <v>460</v>
      </c>
      <c r="H14" s="51" t="s">
        <v>77</v>
      </c>
      <c r="I14" s="129">
        <f t="shared" si="0"/>
        <v>84.275792572234778</v>
      </c>
      <c r="K14" s="176" t="s">
        <v>23</v>
      </c>
      <c r="M14" s="176" t="s">
        <v>77</v>
      </c>
      <c r="N14" s="176" t="s">
        <v>464</v>
      </c>
      <c r="O14" s="180" t="s">
        <v>291</v>
      </c>
      <c r="P14" s="180" t="s">
        <v>465</v>
      </c>
      <c r="Q14" s="179" t="s">
        <v>460</v>
      </c>
      <c r="R14" s="179" t="s">
        <v>77</v>
      </c>
      <c r="S14" s="176" t="s">
        <v>77</v>
      </c>
      <c r="T14" s="176" t="s">
        <v>87</v>
      </c>
    </row>
    <row r="15" spans="1:20" x14ac:dyDescent="0.2">
      <c r="A15" s="18">
        <v>13</v>
      </c>
      <c r="B15" s="54" t="s">
        <v>466</v>
      </c>
      <c r="C15" s="144" t="s">
        <v>467</v>
      </c>
      <c r="D15" s="52" t="s">
        <v>468</v>
      </c>
      <c r="F15" s="20">
        <v>9</v>
      </c>
      <c r="G15" s="183" t="s">
        <v>460</v>
      </c>
      <c r="H15" s="51" t="s">
        <v>78</v>
      </c>
      <c r="I15" s="129">
        <f t="shared" si="0"/>
        <v>68.319180810720866</v>
      </c>
      <c r="K15" s="176" t="s">
        <v>23</v>
      </c>
      <c r="M15" s="176" t="s">
        <v>78</v>
      </c>
      <c r="N15" s="176" t="s">
        <v>466</v>
      </c>
      <c r="O15" s="180" t="s">
        <v>467</v>
      </c>
      <c r="P15" s="180" t="s">
        <v>468</v>
      </c>
      <c r="Q15" s="179" t="s">
        <v>460</v>
      </c>
      <c r="R15" s="179" t="s">
        <v>78</v>
      </c>
      <c r="S15" s="176" t="s">
        <v>78</v>
      </c>
      <c r="T15" s="176" t="s">
        <v>73</v>
      </c>
    </row>
    <row r="16" spans="1:20" x14ac:dyDescent="0.2">
      <c r="A16" s="18">
        <v>14</v>
      </c>
      <c r="B16" s="54" t="s">
        <v>274</v>
      </c>
      <c r="C16" s="144" t="s">
        <v>289</v>
      </c>
      <c r="D16" s="52" t="s">
        <v>449</v>
      </c>
      <c r="F16" s="20">
        <v>9</v>
      </c>
      <c r="G16" s="183" t="s">
        <v>460</v>
      </c>
      <c r="H16" s="51" t="s">
        <v>79</v>
      </c>
      <c r="I16" s="129">
        <f t="shared" si="0"/>
        <v>53.249007397228503</v>
      </c>
      <c r="K16" s="176" t="s">
        <v>23</v>
      </c>
      <c r="M16" s="176" t="s">
        <v>79</v>
      </c>
      <c r="N16" s="176" t="s">
        <v>274</v>
      </c>
      <c r="O16" s="180" t="s">
        <v>289</v>
      </c>
      <c r="P16" s="180" t="s">
        <v>449</v>
      </c>
      <c r="Q16" s="179" t="s">
        <v>460</v>
      </c>
      <c r="R16" s="179" t="s">
        <v>45</v>
      </c>
      <c r="S16" s="176" t="s">
        <v>76</v>
      </c>
      <c r="T16" s="176" t="s">
        <v>99</v>
      </c>
    </row>
    <row r="17" spans="1:20" x14ac:dyDescent="0.2">
      <c r="A17" s="18">
        <v>15</v>
      </c>
      <c r="B17" s="54" t="s">
        <v>469</v>
      </c>
      <c r="C17" s="144" t="s">
        <v>491</v>
      </c>
      <c r="D17" s="52" t="s">
        <v>470</v>
      </c>
      <c r="F17" s="20">
        <v>9</v>
      </c>
      <c r="G17" s="183" t="s">
        <v>460</v>
      </c>
      <c r="H17" s="51" t="s">
        <v>80</v>
      </c>
      <c r="I17" s="129">
        <f t="shared" si="0"/>
        <v>38.790556804586728</v>
      </c>
      <c r="K17" s="176" t="s">
        <v>23</v>
      </c>
      <c r="M17" s="176" t="s">
        <v>80</v>
      </c>
      <c r="N17" s="176" t="s">
        <v>469</v>
      </c>
      <c r="O17" s="180" t="s">
        <v>491</v>
      </c>
      <c r="P17" s="180" t="s">
        <v>470</v>
      </c>
      <c r="Q17" s="179" t="s">
        <v>460</v>
      </c>
      <c r="R17" s="179" t="s">
        <v>79</v>
      </c>
      <c r="S17" s="176" t="s">
        <v>80</v>
      </c>
      <c r="T17" s="176" t="s">
        <v>99</v>
      </c>
    </row>
    <row r="18" spans="1:20" x14ac:dyDescent="0.2">
      <c r="A18" s="18">
        <v>16</v>
      </c>
      <c r="B18" s="54" t="s">
        <v>471</v>
      </c>
      <c r="C18" s="144" t="s">
        <v>290</v>
      </c>
      <c r="D18" s="52" t="s">
        <v>490</v>
      </c>
      <c r="F18" s="20">
        <v>9</v>
      </c>
      <c r="G18" s="183" t="s">
        <v>460</v>
      </c>
      <c r="H18" s="51" t="s">
        <v>87</v>
      </c>
      <c r="I18" s="129">
        <f t="shared" si="0"/>
        <v>24.779848344591286</v>
      </c>
      <c r="K18" s="176" t="s">
        <v>23</v>
      </c>
      <c r="M18" s="176" t="s">
        <v>87</v>
      </c>
      <c r="N18" s="176" t="s">
        <v>471</v>
      </c>
      <c r="O18" s="180" t="s">
        <v>290</v>
      </c>
      <c r="P18" s="180" t="s">
        <v>490</v>
      </c>
      <c r="Q18" s="179" t="s">
        <v>460</v>
      </c>
      <c r="R18" s="179" t="s">
        <v>80</v>
      </c>
      <c r="S18" s="176" t="s">
        <v>16</v>
      </c>
      <c r="T18" s="176" t="s">
        <v>158</v>
      </c>
    </row>
    <row r="19" spans="1:20" x14ac:dyDescent="0.2">
      <c r="A19" s="18">
        <v>17</v>
      </c>
      <c r="B19" s="54" t="s">
        <v>472</v>
      </c>
      <c r="C19" s="144" t="s">
        <v>473</v>
      </c>
      <c r="D19" s="52" t="s">
        <v>474</v>
      </c>
      <c r="F19" s="20">
        <v>9</v>
      </c>
      <c r="G19" s="183" t="s">
        <v>460</v>
      </c>
      <c r="H19" s="51" t="s">
        <v>88</v>
      </c>
      <c r="I19" s="129">
        <f t="shared" si="0"/>
        <v>11.111111111111111</v>
      </c>
      <c r="K19" s="176" t="s">
        <v>23</v>
      </c>
      <c r="M19" s="176" t="s">
        <v>88</v>
      </c>
      <c r="N19" s="176" t="s">
        <v>472</v>
      </c>
      <c r="O19" s="180" t="s">
        <v>473</v>
      </c>
      <c r="P19" s="180" t="s">
        <v>474</v>
      </c>
      <c r="Q19" s="179" t="s">
        <v>460</v>
      </c>
      <c r="R19" s="179" t="s">
        <v>17</v>
      </c>
      <c r="S19" s="176" t="s">
        <v>17</v>
      </c>
      <c r="T19" s="176" t="s">
        <v>243</v>
      </c>
    </row>
    <row r="20" spans="1:20" x14ac:dyDescent="0.2">
      <c r="A20" s="18">
        <v>18</v>
      </c>
      <c r="B20" s="54" t="s">
        <v>475</v>
      </c>
      <c r="C20" s="144" t="s">
        <v>288</v>
      </c>
      <c r="D20" s="52" t="s">
        <v>476</v>
      </c>
      <c r="F20" s="20">
        <v>9</v>
      </c>
      <c r="G20" s="183" t="s">
        <v>110</v>
      </c>
      <c r="H20" s="51" t="s">
        <v>74</v>
      </c>
      <c r="I20" s="129">
        <f t="shared" si="0"/>
        <v>147.71212547196626</v>
      </c>
      <c r="K20" s="51" t="s">
        <v>110</v>
      </c>
      <c r="M20" s="51" t="s">
        <v>74</v>
      </c>
      <c r="N20" s="51" t="s">
        <v>475</v>
      </c>
      <c r="O20" s="144" t="s">
        <v>288</v>
      </c>
      <c r="P20" s="144" t="s">
        <v>476</v>
      </c>
      <c r="Q20" s="54" t="s">
        <v>110</v>
      </c>
      <c r="R20" s="54" t="s">
        <v>75</v>
      </c>
      <c r="S20" s="51">
        <v>1</v>
      </c>
      <c r="T20" s="51" t="s">
        <v>76</v>
      </c>
    </row>
    <row r="21" spans="1:20" x14ac:dyDescent="0.2">
      <c r="A21" s="18">
        <v>19</v>
      </c>
      <c r="B21" s="54" t="s">
        <v>250</v>
      </c>
      <c r="C21" s="144" t="s">
        <v>96</v>
      </c>
      <c r="D21" s="52" t="s">
        <v>477</v>
      </c>
      <c r="F21" s="20">
        <v>9</v>
      </c>
      <c r="G21" s="183" t="s">
        <v>110</v>
      </c>
      <c r="H21" s="51" t="s">
        <v>75</v>
      </c>
      <c r="I21" s="129">
        <f t="shared" si="0"/>
        <v>121.54951457765607</v>
      </c>
      <c r="K21" s="51" t="s">
        <v>110</v>
      </c>
      <c r="M21" s="51" t="s">
        <v>75</v>
      </c>
      <c r="N21" s="51" t="s">
        <v>250</v>
      </c>
      <c r="O21" s="144" t="s">
        <v>96</v>
      </c>
      <c r="P21" s="144" t="s">
        <v>477</v>
      </c>
      <c r="Q21" s="54" t="s">
        <v>110</v>
      </c>
      <c r="R21" s="54" t="s">
        <v>76</v>
      </c>
      <c r="S21" s="51">
        <v>2</v>
      </c>
      <c r="T21" s="51" t="s">
        <v>78</v>
      </c>
    </row>
    <row r="22" spans="1:20" x14ac:dyDescent="0.2">
      <c r="A22" s="18">
        <v>20</v>
      </c>
      <c r="B22" s="54" t="s">
        <v>437</v>
      </c>
      <c r="C22" s="144" t="s">
        <v>113</v>
      </c>
      <c r="D22" s="52" t="s">
        <v>478</v>
      </c>
      <c r="F22" s="20">
        <v>9</v>
      </c>
      <c r="G22" s="183" t="s">
        <v>110</v>
      </c>
      <c r="H22" s="51" t="s">
        <v>76</v>
      </c>
      <c r="I22" s="129">
        <f t="shared" si="0"/>
        <v>101.6338405137609</v>
      </c>
      <c r="K22" s="51" t="s">
        <v>110</v>
      </c>
      <c r="M22" s="51" t="s">
        <v>76</v>
      </c>
      <c r="N22" s="51" t="s">
        <v>437</v>
      </c>
      <c r="O22" s="144" t="s">
        <v>113</v>
      </c>
      <c r="P22" s="144" t="s">
        <v>478</v>
      </c>
      <c r="Q22" s="54" t="s">
        <v>110</v>
      </c>
      <c r="R22" s="54" t="s">
        <v>74</v>
      </c>
      <c r="S22" s="51">
        <v>6</v>
      </c>
      <c r="T22" s="51" t="s">
        <v>80</v>
      </c>
    </row>
    <row r="23" spans="1:20" x14ac:dyDescent="0.2">
      <c r="A23" s="18">
        <v>21</v>
      </c>
      <c r="B23" s="54" t="s">
        <v>244</v>
      </c>
      <c r="C23" s="144" t="s">
        <v>48</v>
      </c>
      <c r="D23" s="52" t="s">
        <v>287</v>
      </c>
      <c r="F23" s="20">
        <v>9</v>
      </c>
      <c r="G23" s="183" t="s">
        <v>110</v>
      </c>
      <c r="H23" s="51" t="s">
        <v>77</v>
      </c>
      <c r="I23" s="129">
        <f t="shared" si="0"/>
        <v>84.275792572234778</v>
      </c>
      <c r="K23" s="51" t="s">
        <v>110</v>
      </c>
      <c r="M23" s="51" t="s">
        <v>77</v>
      </c>
      <c r="N23" s="51" t="s">
        <v>244</v>
      </c>
      <c r="O23" s="144" t="s">
        <v>48</v>
      </c>
      <c r="P23" s="144" t="s">
        <v>287</v>
      </c>
      <c r="Q23" s="54" t="s">
        <v>110</v>
      </c>
      <c r="R23" s="54" t="s">
        <v>77</v>
      </c>
      <c r="S23" s="51">
        <v>4</v>
      </c>
      <c r="T23" s="51" t="s">
        <v>87</v>
      </c>
    </row>
    <row r="24" spans="1:20" x14ac:dyDescent="0.2">
      <c r="A24" s="18">
        <v>22</v>
      </c>
      <c r="B24" s="54" t="s">
        <v>479</v>
      </c>
      <c r="C24" s="144" t="s">
        <v>480</v>
      </c>
      <c r="D24" s="52" t="s">
        <v>481</v>
      </c>
      <c r="F24" s="20">
        <v>9</v>
      </c>
      <c r="G24" s="183" t="s">
        <v>110</v>
      </c>
      <c r="H24" s="51" t="s">
        <v>78</v>
      </c>
      <c r="I24" s="129">
        <f t="shared" si="0"/>
        <v>68.319180810720866</v>
      </c>
      <c r="K24" s="51" t="s">
        <v>110</v>
      </c>
      <c r="M24" s="51" t="s">
        <v>78</v>
      </c>
      <c r="N24" s="51" t="s">
        <v>479</v>
      </c>
      <c r="O24" s="144" t="s">
        <v>480</v>
      </c>
      <c r="P24" s="144" t="s">
        <v>481</v>
      </c>
      <c r="Q24" s="54" t="s">
        <v>110</v>
      </c>
      <c r="R24" s="54" t="s">
        <v>79</v>
      </c>
      <c r="S24" s="51">
        <v>5</v>
      </c>
      <c r="T24" s="51" t="s">
        <v>100</v>
      </c>
    </row>
    <row r="25" spans="1:20" x14ac:dyDescent="0.2">
      <c r="A25" s="18">
        <v>23</v>
      </c>
      <c r="B25" s="54" t="s">
        <v>482</v>
      </c>
      <c r="C25" s="144" t="s">
        <v>407</v>
      </c>
      <c r="D25" s="52" t="s">
        <v>483</v>
      </c>
      <c r="F25" s="20">
        <v>9</v>
      </c>
      <c r="G25" s="183" t="s">
        <v>110</v>
      </c>
      <c r="H25" s="51" t="s">
        <v>79</v>
      </c>
      <c r="I25" s="129">
        <f t="shared" si="0"/>
        <v>53.249007397228503</v>
      </c>
      <c r="K25" s="51" t="s">
        <v>110</v>
      </c>
      <c r="M25" s="51" t="s">
        <v>79</v>
      </c>
      <c r="N25" s="51" t="s">
        <v>482</v>
      </c>
      <c r="O25" s="144" t="s">
        <v>407</v>
      </c>
      <c r="P25" s="144" t="s">
        <v>483</v>
      </c>
      <c r="Q25" s="54" t="s">
        <v>110</v>
      </c>
      <c r="R25" s="54" t="s">
        <v>78</v>
      </c>
      <c r="S25" s="51">
        <v>7</v>
      </c>
      <c r="T25" s="51" t="s">
        <v>90</v>
      </c>
    </row>
    <row r="26" spans="1:20" x14ac:dyDescent="0.2">
      <c r="A26" s="18">
        <v>24</v>
      </c>
      <c r="B26" s="54" t="s">
        <v>249</v>
      </c>
      <c r="C26" s="144" t="s">
        <v>56</v>
      </c>
      <c r="D26" s="52" t="s">
        <v>484</v>
      </c>
      <c r="F26" s="20">
        <v>9</v>
      </c>
      <c r="G26" s="183" t="s">
        <v>110</v>
      </c>
      <c r="H26" s="51" t="s">
        <v>80</v>
      </c>
      <c r="I26" s="129">
        <f t="shared" si="0"/>
        <v>38.790556804586728</v>
      </c>
      <c r="K26" s="51" t="s">
        <v>110</v>
      </c>
      <c r="M26" s="51" t="s">
        <v>80</v>
      </c>
      <c r="N26" s="51" t="s">
        <v>249</v>
      </c>
      <c r="O26" s="144" t="s">
        <v>56</v>
      </c>
      <c r="P26" s="144" t="s">
        <v>484</v>
      </c>
      <c r="Q26" s="54" t="s">
        <v>110</v>
      </c>
      <c r="R26" s="54" t="s">
        <v>17</v>
      </c>
      <c r="S26" s="51">
        <v>3</v>
      </c>
      <c r="T26" s="51" t="s">
        <v>99</v>
      </c>
    </row>
    <row r="27" spans="1:20" x14ac:dyDescent="0.2">
      <c r="A27" s="18">
        <v>25</v>
      </c>
      <c r="B27" s="54" t="s">
        <v>485</v>
      </c>
      <c r="C27" s="144" t="s">
        <v>98</v>
      </c>
      <c r="D27" s="52" t="s">
        <v>486</v>
      </c>
      <c r="F27" s="20">
        <v>9</v>
      </c>
      <c r="G27" s="183" t="s">
        <v>110</v>
      </c>
      <c r="H27" s="51" t="s">
        <v>87</v>
      </c>
      <c r="I27" s="129">
        <f t="shared" si="0"/>
        <v>24.779848344591286</v>
      </c>
      <c r="K27" s="51" t="s">
        <v>110</v>
      </c>
      <c r="M27" s="51" t="s">
        <v>87</v>
      </c>
      <c r="N27" s="51" t="s">
        <v>485</v>
      </c>
      <c r="O27" s="144" t="s">
        <v>98</v>
      </c>
      <c r="P27" s="144" t="s">
        <v>486</v>
      </c>
      <c r="Q27" s="54" t="s">
        <v>110</v>
      </c>
      <c r="R27" s="54" t="s">
        <v>80</v>
      </c>
      <c r="S27" s="51">
        <v>8</v>
      </c>
      <c r="T27" s="51" t="s">
        <v>89</v>
      </c>
    </row>
    <row r="28" spans="1:20" x14ac:dyDescent="0.2">
      <c r="A28" s="18">
        <v>26</v>
      </c>
      <c r="B28" s="54" t="s">
        <v>487</v>
      </c>
      <c r="C28" s="144" t="s">
        <v>488</v>
      </c>
      <c r="D28" s="52" t="s">
        <v>489</v>
      </c>
      <c r="F28" s="20">
        <v>9</v>
      </c>
      <c r="G28" s="183" t="s">
        <v>110</v>
      </c>
      <c r="H28" s="51" t="s">
        <v>88</v>
      </c>
      <c r="I28" s="129">
        <f t="shared" si="0"/>
        <v>11.111111111111111</v>
      </c>
      <c r="K28" s="51" t="s">
        <v>110</v>
      </c>
      <c r="M28" s="51" t="s">
        <v>88</v>
      </c>
      <c r="N28" s="51" t="s">
        <v>487</v>
      </c>
      <c r="O28" s="144" t="s">
        <v>488</v>
      </c>
      <c r="P28" s="144" t="s">
        <v>489</v>
      </c>
      <c r="Q28" s="54" t="s">
        <v>110</v>
      </c>
      <c r="R28" s="54" t="s">
        <v>87</v>
      </c>
      <c r="S28" s="51">
        <v>9</v>
      </c>
      <c r="T28" s="51" t="s">
        <v>158</v>
      </c>
    </row>
    <row r="29" spans="1:20" x14ac:dyDescent="0.2">
      <c r="K29"/>
      <c r="M29"/>
      <c r="N29"/>
    </row>
    <row r="30" spans="1:20" x14ac:dyDescent="0.2">
      <c r="K30"/>
      <c r="M30"/>
      <c r="N30"/>
    </row>
    <row r="31" spans="1:20" x14ac:dyDescent="0.2">
      <c r="K31"/>
      <c r="M31"/>
      <c r="N31"/>
    </row>
    <row r="32" spans="1:20" x14ac:dyDescent="0.2">
      <c r="K32"/>
      <c r="M32"/>
      <c r="N32"/>
    </row>
    <row r="33" spans="11:14" x14ac:dyDescent="0.2">
      <c r="K33"/>
      <c r="M33"/>
      <c r="N33"/>
    </row>
    <row r="34" spans="11:14" x14ac:dyDescent="0.2">
      <c r="K34"/>
      <c r="M34"/>
      <c r="N34"/>
    </row>
    <row r="35" spans="11:14" x14ac:dyDescent="0.2">
      <c r="K35"/>
      <c r="M35"/>
      <c r="N35"/>
    </row>
    <row r="36" spans="11:14" x14ac:dyDescent="0.2">
      <c r="K36"/>
      <c r="M36"/>
      <c r="N36"/>
    </row>
    <row r="37" spans="11:14" x14ac:dyDescent="0.2">
      <c r="K37"/>
      <c r="M37"/>
      <c r="N37"/>
    </row>
    <row r="38" spans="11:14" x14ac:dyDescent="0.2">
      <c r="K38"/>
      <c r="M38"/>
      <c r="N38"/>
    </row>
    <row r="39" spans="11:14" x14ac:dyDescent="0.2">
      <c r="K39"/>
      <c r="M39"/>
      <c r="N39"/>
    </row>
    <row r="40" spans="11:14" x14ac:dyDescent="0.2">
      <c r="K40"/>
      <c r="M40"/>
      <c r="N40"/>
    </row>
    <row r="41" spans="11:14" x14ac:dyDescent="0.2">
      <c r="K41"/>
      <c r="M41"/>
      <c r="N41"/>
    </row>
    <row r="42" spans="11:14" x14ac:dyDescent="0.2">
      <c r="K42"/>
      <c r="M42"/>
      <c r="N42"/>
    </row>
    <row r="43" spans="11:14" x14ac:dyDescent="0.2">
      <c r="K43"/>
      <c r="M43"/>
      <c r="N43"/>
    </row>
    <row r="44" spans="11:14" x14ac:dyDescent="0.2">
      <c r="K44"/>
      <c r="M44"/>
      <c r="N44"/>
    </row>
    <row r="45" spans="11:14" x14ac:dyDescent="0.2">
      <c r="K45"/>
      <c r="M45"/>
      <c r="N45"/>
    </row>
    <row r="46" spans="11:14" x14ac:dyDescent="0.2">
      <c r="K46"/>
      <c r="M46"/>
      <c r="N46"/>
    </row>
    <row r="47" spans="11:14" x14ac:dyDescent="0.2">
      <c r="K47"/>
      <c r="M47"/>
      <c r="N47"/>
    </row>
    <row r="48" spans="11:14" x14ac:dyDescent="0.2">
      <c r="K48"/>
      <c r="M48"/>
      <c r="N48"/>
    </row>
    <row r="49" spans="11:14" x14ac:dyDescent="0.2">
      <c r="K49"/>
      <c r="M49"/>
      <c r="N49"/>
    </row>
    <row r="50" spans="11:14" x14ac:dyDescent="0.2">
      <c r="K50"/>
      <c r="M50"/>
      <c r="N50"/>
    </row>
    <row r="51" spans="11:14" x14ac:dyDescent="0.2">
      <c r="K51"/>
      <c r="M51"/>
      <c r="N51"/>
    </row>
    <row r="52" spans="11:14" x14ac:dyDescent="0.2">
      <c r="K52"/>
      <c r="M52"/>
      <c r="N52"/>
    </row>
    <row r="53" spans="11:14" x14ac:dyDescent="0.2">
      <c r="K53"/>
      <c r="M53"/>
      <c r="N53"/>
    </row>
    <row r="54" spans="11:14" x14ac:dyDescent="0.2">
      <c r="K54"/>
      <c r="M54"/>
      <c r="N54"/>
    </row>
    <row r="55" spans="11:14" x14ac:dyDescent="0.2">
      <c r="K55"/>
      <c r="M55"/>
      <c r="N55"/>
    </row>
    <row r="56" spans="11:14" x14ac:dyDescent="0.2">
      <c r="K56"/>
      <c r="M56"/>
      <c r="N56"/>
    </row>
    <row r="57" spans="11:14" x14ac:dyDescent="0.2">
      <c r="K57"/>
      <c r="M57"/>
      <c r="N57"/>
    </row>
    <row r="58" spans="11:14" x14ac:dyDescent="0.2">
      <c r="K58"/>
      <c r="M58"/>
      <c r="N58"/>
    </row>
    <row r="59" spans="11:14" x14ac:dyDescent="0.2">
      <c r="K59"/>
      <c r="M59"/>
      <c r="N59"/>
    </row>
    <row r="60" spans="11:14" x14ac:dyDescent="0.2">
      <c r="K60"/>
      <c r="M60"/>
      <c r="N60"/>
    </row>
    <row r="61" spans="11:14" x14ac:dyDescent="0.2">
      <c r="K61"/>
      <c r="M61"/>
      <c r="N61"/>
    </row>
    <row r="62" spans="11:14" x14ac:dyDescent="0.2">
      <c r="K62"/>
      <c r="M62"/>
      <c r="N62"/>
    </row>
    <row r="63" spans="11:14" x14ac:dyDescent="0.2">
      <c r="K63"/>
      <c r="M63"/>
      <c r="N63"/>
    </row>
    <row r="64" spans="11:14" x14ac:dyDescent="0.2">
      <c r="K64"/>
      <c r="M64"/>
      <c r="N64"/>
    </row>
    <row r="65" spans="11:14" x14ac:dyDescent="0.2">
      <c r="K65"/>
      <c r="M65"/>
      <c r="N65"/>
    </row>
    <row r="66" spans="11:14" x14ac:dyDescent="0.2">
      <c r="K66"/>
      <c r="M66"/>
      <c r="N66"/>
    </row>
    <row r="67" spans="11:14" x14ac:dyDescent="0.2">
      <c r="K67"/>
      <c r="M67"/>
      <c r="N67"/>
    </row>
    <row r="68" spans="11:14" x14ac:dyDescent="0.2">
      <c r="K68"/>
      <c r="M68"/>
      <c r="N68"/>
    </row>
    <row r="69" spans="11:14" x14ac:dyDescent="0.2">
      <c r="K69"/>
      <c r="M69"/>
      <c r="N69"/>
    </row>
    <row r="70" spans="11:14" x14ac:dyDescent="0.2">
      <c r="K70"/>
      <c r="M70"/>
      <c r="N70"/>
    </row>
    <row r="71" spans="11:14" x14ac:dyDescent="0.2">
      <c r="K71"/>
      <c r="M71"/>
      <c r="N71"/>
    </row>
    <row r="72" spans="11:14" x14ac:dyDescent="0.2">
      <c r="K72"/>
      <c r="M72"/>
      <c r="N72"/>
    </row>
    <row r="73" spans="11:14" x14ac:dyDescent="0.2">
      <c r="K73"/>
      <c r="M73"/>
      <c r="N73"/>
    </row>
    <row r="74" spans="11:14" x14ac:dyDescent="0.2">
      <c r="K74"/>
      <c r="M74"/>
      <c r="N74"/>
    </row>
    <row r="75" spans="11:14" x14ac:dyDescent="0.2">
      <c r="K75"/>
      <c r="M75"/>
      <c r="N75"/>
    </row>
    <row r="76" spans="11:14" x14ac:dyDescent="0.2">
      <c r="K76"/>
      <c r="M76"/>
      <c r="N76"/>
    </row>
    <row r="77" spans="11:14" x14ac:dyDescent="0.2">
      <c r="K77"/>
      <c r="M77"/>
      <c r="N77"/>
    </row>
    <row r="78" spans="11:14" x14ac:dyDescent="0.2">
      <c r="K78"/>
      <c r="M78"/>
      <c r="N78"/>
    </row>
    <row r="79" spans="11:14" x14ac:dyDescent="0.2">
      <c r="K79"/>
      <c r="M79"/>
      <c r="N79"/>
    </row>
    <row r="80" spans="11:14" x14ac:dyDescent="0.2">
      <c r="K80"/>
      <c r="M80"/>
      <c r="N80"/>
    </row>
    <row r="81" spans="11:14" x14ac:dyDescent="0.2">
      <c r="K81"/>
      <c r="M81"/>
      <c r="N81"/>
    </row>
    <row r="82" spans="11:14" x14ac:dyDescent="0.2">
      <c r="K82"/>
      <c r="M82"/>
      <c r="N82"/>
    </row>
    <row r="83" spans="11:14" x14ac:dyDescent="0.2">
      <c r="K83"/>
      <c r="M83"/>
      <c r="N83"/>
    </row>
    <row r="84" spans="11:14" x14ac:dyDescent="0.2">
      <c r="K84"/>
      <c r="M84"/>
      <c r="N84"/>
    </row>
    <row r="85" spans="11:14" x14ac:dyDescent="0.2">
      <c r="K85"/>
      <c r="M85"/>
      <c r="N85"/>
    </row>
    <row r="86" spans="11:14" x14ac:dyDescent="0.2">
      <c r="K86"/>
      <c r="M86"/>
      <c r="N86"/>
    </row>
    <row r="87" spans="11:14" x14ac:dyDescent="0.2">
      <c r="K87"/>
      <c r="M87"/>
      <c r="N87"/>
    </row>
    <row r="88" spans="11:14" x14ac:dyDescent="0.2">
      <c r="K88"/>
      <c r="M88"/>
      <c r="N88"/>
    </row>
    <row r="89" spans="11:14" x14ac:dyDescent="0.2">
      <c r="K89"/>
      <c r="M89"/>
      <c r="N89"/>
    </row>
    <row r="90" spans="11:14" x14ac:dyDescent="0.2">
      <c r="K90"/>
      <c r="M90"/>
      <c r="N90"/>
    </row>
    <row r="91" spans="11:14" x14ac:dyDescent="0.2">
      <c r="K91"/>
      <c r="M91"/>
      <c r="N91"/>
    </row>
    <row r="92" spans="11:14" x14ac:dyDescent="0.2">
      <c r="K92"/>
      <c r="M92"/>
      <c r="N92"/>
    </row>
    <row r="93" spans="11:14" x14ac:dyDescent="0.2">
      <c r="K93"/>
      <c r="M93"/>
      <c r="N93"/>
    </row>
    <row r="94" spans="11:14" x14ac:dyDescent="0.2">
      <c r="K94"/>
      <c r="M94"/>
      <c r="N94"/>
    </row>
    <row r="95" spans="11:14" x14ac:dyDescent="0.2">
      <c r="K95"/>
      <c r="M95"/>
      <c r="N95"/>
    </row>
    <row r="96" spans="11:14" x14ac:dyDescent="0.2">
      <c r="K96"/>
      <c r="M96"/>
      <c r="N96"/>
    </row>
    <row r="97" spans="11:11" x14ac:dyDescent="0.2">
      <c r="K97"/>
    </row>
    <row r="98" spans="11:11" x14ac:dyDescent="0.2">
      <c r="K98"/>
    </row>
    <row r="99" spans="11:11" x14ac:dyDescent="0.2">
      <c r="K99"/>
    </row>
    <row r="100" spans="11:11" x14ac:dyDescent="0.2">
      <c r="K100"/>
    </row>
    <row r="101" spans="11:11" x14ac:dyDescent="0.2">
      <c r="K101"/>
    </row>
    <row r="102" spans="11:11" x14ac:dyDescent="0.2">
      <c r="K102"/>
    </row>
    <row r="103" spans="11:11" x14ac:dyDescent="0.2">
      <c r="K103"/>
    </row>
    <row r="104" spans="11:11" x14ac:dyDescent="0.2">
      <c r="K104"/>
    </row>
    <row r="105" spans="11:11" x14ac:dyDescent="0.2">
      <c r="K105"/>
    </row>
  </sheetData>
  <sortState xmlns:xlrd2="http://schemas.microsoft.com/office/spreadsheetml/2017/richdata2" ref="B3:I15">
    <sortCondition descending="1" ref="I3:I15"/>
  </sortState>
  <phoneticPr fontId="40"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186"/>
  <sheetViews>
    <sheetView zoomScaleNormal="100" workbookViewId="0"/>
  </sheetViews>
  <sheetFormatPr baseColWidth="10" defaultColWidth="11.5703125" defaultRowHeight="12.75" x14ac:dyDescent="0.2"/>
  <cols>
    <col min="1" max="1" width="5.5703125" style="39" customWidth="1"/>
    <col min="2" max="2" width="14.5703125" style="39" customWidth="1"/>
    <col min="3" max="3" width="30.85546875" customWidth="1"/>
    <col min="4" max="4" width="33.28515625" style="26" customWidth="1"/>
    <col min="5" max="5" width="0.85546875" customWidth="1"/>
    <col min="6" max="6" width="7.42578125" style="24" customWidth="1"/>
    <col min="7" max="7" width="6.7109375" style="17" customWidth="1"/>
    <col min="8" max="8" width="8.140625" style="1" customWidth="1"/>
    <col min="9" max="9" width="10.85546875" style="23" customWidth="1"/>
    <col min="10" max="10" width="6" customWidth="1"/>
    <col min="11" max="11" width="8.42578125" style="120" customWidth="1"/>
    <col min="12" max="12" width="1.7109375" customWidth="1"/>
    <col min="13" max="14" width="10" style="120" customWidth="1"/>
    <col min="15" max="15" width="29.140625" style="26" bestFit="1" customWidth="1"/>
    <col min="16" max="16" width="33.28515625" bestFit="1" customWidth="1"/>
    <col min="17" max="17" width="7.7109375" style="120" bestFit="1" customWidth="1"/>
    <col min="18" max="18" width="4.85546875" style="39" customWidth="1"/>
    <col min="19" max="19" width="22.42578125" style="120" hidden="1" customWidth="1"/>
    <col min="20" max="21" width="6.5703125" style="120" bestFit="1" customWidth="1"/>
    <col min="22" max="23" width="6" style="120" bestFit="1" customWidth="1"/>
    <col min="37" max="37" width="3.28515625" customWidth="1"/>
    <col min="53" max="53" width="3.85546875" customWidth="1"/>
  </cols>
  <sheetData>
    <row r="1" spans="1:23" s="17" customFormat="1" ht="21" customHeight="1" x14ac:dyDescent="0.2">
      <c r="A1" s="1"/>
      <c r="B1" s="81" t="s">
        <v>730</v>
      </c>
      <c r="D1" s="67"/>
      <c r="F1" s="24"/>
      <c r="H1" s="1"/>
      <c r="I1" s="23"/>
      <c r="K1" s="82"/>
      <c r="M1" s="82"/>
      <c r="N1" s="109" t="s">
        <v>1</v>
      </c>
      <c r="O1" s="67"/>
      <c r="Q1" s="82"/>
      <c r="R1" s="1"/>
      <c r="S1" s="82"/>
      <c r="T1" s="82"/>
      <c r="U1" s="82"/>
      <c r="V1" s="82"/>
      <c r="W1" s="82"/>
    </row>
    <row r="2" spans="1:23" s="17" customFormat="1" ht="39" customHeight="1" x14ac:dyDescent="0.2">
      <c r="A2" s="18" t="s">
        <v>11</v>
      </c>
      <c r="B2" s="18" t="s">
        <v>12</v>
      </c>
      <c r="C2" s="18" t="s">
        <v>13</v>
      </c>
      <c r="D2" s="48" t="s">
        <v>20</v>
      </c>
      <c r="F2" s="18" t="s">
        <v>18</v>
      </c>
      <c r="G2" s="18" t="s">
        <v>15</v>
      </c>
      <c r="H2" s="18" t="s">
        <v>19</v>
      </c>
      <c r="I2" s="18" t="s">
        <v>124</v>
      </c>
      <c r="K2" s="88" t="s">
        <v>123</v>
      </c>
      <c r="M2" s="88" t="s">
        <v>3</v>
      </c>
      <c r="N2" s="88" t="s">
        <v>12</v>
      </c>
      <c r="O2" s="88" t="s">
        <v>13</v>
      </c>
      <c r="P2" s="194" t="s">
        <v>14</v>
      </c>
      <c r="Q2" s="88" t="s">
        <v>2</v>
      </c>
      <c r="R2" s="88" t="s">
        <v>50</v>
      </c>
      <c r="S2" s="89"/>
      <c r="T2" s="88" t="s">
        <v>4</v>
      </c>
      <c r="U2" s="88" t="s">
        <v>5</v>
      </c>
      <c r="V2" s="88" t="s">
        <v>6</v>
      </c>
      <c r="W2" s="88" t="s">
        <v>37</v>
      </c>
    </row>
    <row r="3" spans="1:23" x14ac:dyDescent="0.2">
      <c r="A3" s="18">
        <v>1</v>
      </c>
      <c r="B3" s="54" t="s">
        <v>590</v>
      </c>
      <c r="C3" s="144" t="s">
        <v>591</v>
      </c>
      <c r="D3" s="127" t="s">
        <v>592</v>
      </c>
      <c r="F3" s="20">
        <v>12</v>
      </c>
      <c r="G3" s="25" t="s">
        <v>21</v>
      </c>
      <c r="H3" s="51">
        <v>1</v>
      </c>
      <c r="I3" s="129">
        <f t="shared" ref="I3:I34" si="0">IF(OR(H3="DSQ",H3="RAF",H3="DNC",H3="DPG"),0,IF(OR(H3="DNS",H3="DNF"),100*(($F3-$F3+1)/$F3)+50*(LOG($F3/$F3)),100*(($F3-H3+1)/$F3)+50*(LOG($F3/H3))))</f>
        <v>153.95906230238126</v>
      </c>
      <c r="K3" s="51" t="s">
        <v>138</v>
      </c>
      <c r="M3" s="105" t="s">
        <v>494</v>
      </c>
      <c r="N3" s="214" t="s">
        <v>495</v>
      </c>
      <c r="O3" s="248" t="s">
        <v>496</v>
      </c>
      <c r="P3" s="249" t="s">
        <v>497</v>
      </c>
      <c r="Q3" s="105" t="s">
        <v>138</v>
      </c>
      <c r="R3" s="250" t="s">
        <v>498</v>
      </c>
      <c r="S3" s="251" t="s">
        <v>499</v>
      </c>
      <c r="T3" s="214">
        <v>1</v>
      </c>
      <c r="U3" s="214">
        <v>2</v>
      </c>
      <c r="V3" s="214">
        <v>2</v>
      </c>
      <c r="W3" s="214">
        <v>1</v>
      </c>
    </row>
    <row r="4" spans="1:23" x14ac:dyDescent="0.2">
      <c r="A4" s="18">
        <v>2</v>
      </c>
      <c r="B4" s="54" t="s">
        <v>516</v>
      </c>
      <c r="C4" s="144" t="s">
        <v>517</v>
      </c>
      <c r="D4" s="127" t="s">
        <v>518</v>
      </c>
      <c r="F4" s="20">
        <v>11</v>
      </c>
      <c r="G4" s="25" t="s">
        <v>34</v>
      </c>
      <c r="H4" s="51">
        <v>1</v>
      </c>
      <c r="I4" s="129">
        <f t="shared" si="0"/>
        <v>152.06963425791125</v>
      </c>
      <c r="K4" s="51" t="s">
        <v>22</v>
      </c>
      <c r="M4" s="105" t="s">
        <v>500</v>
      </c>
      <c r="N4" s="214" t="s">
        <v>501</v>
      </c>
      <c r="O4" s="143" t="s">
        <v>502</v>
      </c>
      <c r="P4" s="249" t="s">
        <v>503</v>
      </c>
      <c r="Q4" s="105" t="s">
        <v>138</v>
      </c>
      <c r="R4" s="250" t="s">
        <v>498</v>
      </c>
      <c r="S4" s="251" t="s">
        <v>504</v>
      </c>
      <c r="T4" s="214">
        <v>2</v>
      </c>
      <c r="U4" s="214">
        <v>1</v>
      </c>
      <c r="V4" s="214">
        <v>1</v>
      </c>
      <c r="W4" s="214" t="s">
        <v>16</v>
      </c>
    </row>
    <row r="5" spans="1:23" x14ac:dyDescent="0.2">
      <c r="A5" s="18">
        <v>3</v>
      </c>
      <c r="B5" s="54" t="s">
        <v>643</v>
      </c>
      <c r="C5" s="144" t="s">
        <v>644</v>
      </c>
      <c r="D5" s="127" t="s">
        <v>645</v>
      </c>
      <c r="F5" s="20">
        <v>9</v>
      </c>
      <c r="G5" s="25" t="s">
        <v>32</v>
      </c>
      <c r="H5" s="51">
        <v>1</v>
      </c>
      <c r="I5" s="129">
        <f t="shared" si="0"/>
        <v>147.71212547196626</v>
      </c>
      <c r="K5" s="51" t="s">
        <v>138</v>
      </c>
      <c r="M5" s="105" t="s">
        <v>505</v>
      </c>
      <c r="N5" s="252" t="s">
        <v>506</v>
      </c>
      <c r="O5" s="253" t="s">
        <v>507</v>
      </c>
      <c r="P5" s="254" t="s">
        <v>508</v>
      </c>
      <c r="Q5" s="105" t="s">
        <v>138</v>
      </c>
      <c r="R5" s="250" t="s">
        <v>509</v>
      </c>
      <c r="S5" s="251" t="s">
        <v>510</v>
      </c>
      <c r="T5" s="214">
        <v>3</v>
      </c>
      <c r="U5" s="214" t="s">
        <v>17</v>
      </c>
      <c r="V5" s="214" t="s">
        <v>16</v>
      </c>
      <c r="W5" s="214" t="s">
        <v>17</v>
      </c>
    </row>
    <row r="6" spans="1:23" x14ac:dyDescent="0.2">
      <c r="A6" s="18">
        <v>4</v>
      </c>
      <c r="B6" s="54" t="s">
        <v>702</v>
      </c>
      <c r="C6" s="144" t="s">
        <v>703</v>
      </c>
      <c r="D6" s="127" t="s">
        <v>704</v>
      </c>
      <c r="F6" s="20">
        <v>7</v>
      </c>
      <c r="G6" s="25" t="s">
        <v>110</v>
      </c>
      <c r="H6" s="51">
        <v>1</v>
      </c>
      <c r="I6" s="129">
        <f t="shared" si="0"/>
        <v>142.25490200071283</v>
      </c>
      <c r="K6" s="51" t="s">
        <v>138</v>
      </c>
      <c r="M6" s="105" t="s">
        <v>17</v>
      </c>
      <c r="N6" s="214" t="s">
        <v>511</v>
      </c>
      <c r="O6" s="143" t="s">
        <v>512</v>
      </c>
      <c r="P6" s="249" t="s">
        <v>513</v>
      </c>
      <c r="Q6" s="105" t="s">
        <v>138</v>
      </c>
      <c r="R6" s="250" t="s">
        <v>514</v>
      </c>
      <c r="S6" s="251" t="s">
        <v>515</v>
      </c>
      <c r="T6" s="214" t="s">
        <v>17</v>
      </c>
      <c r="U6" s="214" t="s">
        <v>17</v>
      </c>
      <c r="V6" s="214" t="s">
        <v>17</v>
      </c>
      <c r="W6" s="214" t="s">
        <v>17</v>
      </c>
    </row>
    <row r="7" spans="1:23" ht="25.5" x14ac:dyDescent="0.2">
      <c r="A7" s="18">
        <v>5</v>
      </c>
      <c r="B7" s="54" t="s">
        <v>680</v>
      </c>
      <c r="C7" s="144" t="s">
        <v>681</v>
      </c>
      <c r="D7" s="127" t="s">
        <v>682</v>
      </c>
      <c r="F7" s="20">
        <v>6</v>
      </c>
      <c r="G7" s="25" t="s">
        <v>33</v>
      </c>
      <c r="H7" s="51">
        <v>1</v>
      </c>
      <c r="I7" s="129">
        <f t="shared" si="0"/>
        <v>138.90756251918219</v>
      </c>
      <c r="K7" s="51" t="s">
        <v>138</v>
      </c>
      <c r="M7" s="51" t="s">
        <v>494</v>
      </c>
      <c r="N7" s="161" t="s">
        <v>516</v>
      </c>
      <c r="O7" s="144" t="s">
        <v>517</v>
      </c>
      <c r="P7" s="255" t="s">
        <v>518</v>
      </c>
      <c r="Q7" s="51" t="s">
        <v>34</v>
      </c>
      <c r="R7" s="256" t="s">
        <v>505</v>
      </c>
      <c r="S7" s="257" t="s">
        <v>519</v>
      </c>
      <c r="T7" s="161">
        <v>1</v>
      </c>
      <c r="U7" s="161">
        <v>5</v>
      </c>
      <c r="V7" s="161">
        <v>1</v>
      </c>
      <c r="W7" s="161">
        <v>1</v>
      </c>
    </row>
    <row r="8" spans="1:23" x14ac:dyDescent="0.2">
      <c r="A8" s="18">
        <v>6</v>
      </c>
      <c r="B8" s="54" t="s">
        <v>594</v>
      </c>
      <c r="C8" s="144" t="s">
        <v>595</v>
      </c>
      <c r="D8" s="127" t="s">
        <v>596</v>
      </c>
      <c r="F8" s="20">
        <v>12</v>
      </c>
      <c r="G8" s="25" t="s">
        <v>21</v>
      </c>
      <c r="H8" s="51">
        <v>2</v>
      </c>
      <c r="I8" s="129">
        <f t="shared" si="0"/>
        <v>130.57422918584882</v>
      </c>
      <c r="K8" s="51" t="s">
        <v>23</v>
      </c>
      <c r="M8" s="51" t="s">
        <v>500</v>
      </c>
      <c r="N8" s="161" t="s">
        <v>520</v>
      </c>
      <c r="O8" s="144" t="s">
        <v>521</v>
      </c>
      <c r="P8" s="255" t="s">
        <v>522</v>
      </c>
      <c r="Q8" s="51" t="s">
        <v>34</v>
      </c>
      <c r="R8" s="256" t="s">
        <v>523</v>
      </c>
      <c r="S8" s="257" t="s">
        <v>524</v>
      </c>
      <c r="T8" s="161">
        <v>7</v>
      </c>
      <c r="U8" s="161">
        <v>1</v>
      </c>
      <c r="V8" s="161">
        <v>2</v>
      </c>
      <c r="W8" s="161">
        <v>4</v>
      </c>
    </row>
    <row r="9" spans="1:23" x14ac:dyDescent="0.2">
      <c r="A9" s="18">
        <v>7</v>
      </c>
      <c r="B9" s="54" t="s">
        <v>572</v>
      </c>
      <c r="C9" s="144" t="s">
        <v>573</v>
      </c>
      <c r="D9" s="127" t="s">
        <v>574</v>
      </c>
      <c r="F9" s="20">
        <v>4</v>
      </c>
      <c r="G9" s="25" t="s">
        <v>575</v>
      </c>
      <c r="H9" s="51">
        <v>1</v>
      </c>
      <c r="I9" s="129">
        <f t="shared" si="0"/>
        <v>130.10299956639813</v>
      </c>
      <c r="K9" s="51" t="s">
        <v>23</v>
      </c>
      <c r="M9" s="51" t="s">
        <v>505</v>
      </c>
      <c r="N9" s="161" t="s">
        <v>525</v>
      </c>
      <c r="O9" s="144" t="s">
        <v>526</v>
      </c>
      <c r="P9" s="255" t="s">
        <v>527</v>
      </c>
      <c r="Q9" s="51" t="s">
        <v>34</v>
      </c>
      <c r="R9" s="256" t="s">
        <v>523</v>
      </c>
      <c r="S9" s="257" t="s">
        <v>528</v>
      </c>
      <c r="T9" s="161">
        <v>3</v>
      </c>
      <c r="U9" s="161">
        <v>2</v>
      </c>
      <c r="V9" s="161">
        <v>3</v>
      </c>
      <c r="W9" s="161">
        <v>2</v>
      </c>
    </row>
    <row r="10" spans="1:23" x14ac:dyDescent="0.2">
      <c r="A10" s="18">
        <v>8</v>
      </c>
      <c r="B10" s="54" t="s">
        <v>495</v>
      </c>
      <c r="C10" s="144" t="s">
        <v>496</v>
      </c>
      <c r="D10" s="127" t="s">
        <v>497</v>
      </c>
      <c r="F10" s="20">
        <v>4</v>
      </c>
      <c r="G10" s="25" t="s">
        <v>138</v>
      </c>
      <c r="H10" s="51">
        <v>1</v>
      </c>
      <c r="I10" s="129">
        <f t="shared" si="0"/>
        <v>130.10299956639813</v>
      </c>
      <c r="K10" s="51" t="s">
        <v>23</v>
      </c>
      <c r="M10" s="51" t="s">
        <v>498</v>
      </c>
      <c r="N10" s="161" t="s">
        <v>529</v>
      </c>
      <c r="O10" s="144" t="s">
        <v>530</v>
      </c>
      <c r="P10" s="255" t="s">
        <v>531</v>
      </c>
      <c r="Q10" s="51" t="s">
        <v>34</v>
      </c>
      <c r="R10" s="256" t="s">
        <v>532</v>
      </c>
      <c r="S10" s="257" t="s">
        <v>533</v>
      </c>
      <c r="T10" s="161">
        <v>4</v>
      </c>
      <c r="U10" s="161">
        <v>4</v>
      </c>
      <c r="V10" s="161" t="s">
        <v>16</v>
      </c>
      <c r="W10" s="161">
        <v>6</v>
      </c>
    </row>
    <row r="11" spans="1:23" x14ac:dyDescent="0.2">
      <c r="A11" s="18">
        <v>9</v>
      </c>
      <c r="B11" s="54" t="s">
        <v>520</v>
      </c>
      <c r="C11" s="144" t="s">
        <v>521</v>
      </c>
      <c r="D11" s="127" t="s">
        <v>522</v>
      </c>
      <c r="F11" s="20">
        <v>11</v>
      </c>
      <c r="G11" s="25" t="s">
        <v>34</v>
      </c>
      <c r="H11" s="51">
        <v>2</v>
      </c>
      <c r="I11" s="129">
        <f t="shared" si="0"/>
        <v>127.92722538380309</v>
      </c>
      <c r="K11" s="51" t="s">
        <v>23</v>
      </c>
      <c r="M11" s="51" t="s">
        <v>534</v>
      </c>
      <c r="N11" s="161" t="s">
        <v>535</v>
      </c>
      <c r="O11" s="144" t="s">
        <v>536</v>
      </c>
      <c r="P11" s="255" t="s">
        <v>537</v>
      </c>
      <c r="Q11" s="51" t="s">
        <v>34</v>
      </c>
      <c r="R11" s="256" t="s">
        <v>514</v>
      </c>
      <c r="S11" s="257" t="s">
        <v>538</v>
      </c>
      <c r="T11" s="161">
        <v>7</v>
      </c>
      <c r="U11" s="161">
        <v>3</v>
      </c>
      <c r="V11" s="161">
        <v>5</v>
      </c>
      <c r="W11" s="161">
        <v>7</v>
      </c>
    </row>
    <row r="12" spans="1:23" x14ac:dyDescent="0.2">
      <c r="A12" s="18">
        <v>10</v>
      </c>
      <c r="B12" s="54" t="s">
        <v>647</v>
      </c>
      <c r="C12" s="144" t="s">
        <v>648</v>
      </c>
      <c r="D12" s="127" t="s">
        <v>649</v>
      </c>
      <c r="F12" s="20">
        <v>9</v>
      </c>
      <c r="G12" s="25" t="s">
        <v>32</v>
      </c>
      <c r="H12" s="51">
        <v>2</v>
      </c>
      <c r="I12" s="129">
        <f t="shared" si="0"/>
        <v>121.54951457765607</v>
      </c>
      <c r="K12" s="51" t="s">
        <v>23</v>
      </c>
      <c r="M12" s="51" t="s">
        <v>539</v>
      </c>
      <c r="N12" s="161" t="s">
        <v>540</v>
      </c>
      <c r="O12" s="144" t="s">
        <v>541</v>
      </c>
      <c r="P12" s="255" t="s">
        <v>542</v>
      </c>
      <c r="Q12" s="51" t="s">
        <v>34</v>
      </c>
      <c r="R12" s="256" t="s">
        <v>514</v>
      </c>
      <c r="S12" s="257" t="s">
        <v>543</v>
      </c>
      <c r="T12" s="161">
        <v>6</v>
      </c>
      <c r="U12" s="161">
        <v>8</v>
      </c>
      <c r="V12" s="161">
        <v>6</v>
      </c>
      <c r="W12" s="161">
        <v>3</v>
      </c>
    </row>
    <row r="13" spans="1:23" x14ac:dyDescent="0.2">
      <c r="A13" s="18">
        <v>11</v>
      </c>
      <c r="B13" s="54" t="s">
        <v>598</v>
      </c>
      <c r="C13" s="144" t="s">
        <v>599</v>
      </c>
      <c r="D13" s="127" t="s">
        <v>600</v>
      </c>
      <c r="F13" s="20">
        <v>12</v>
      </c>
      <c r="G13" s="25" t="s">
        <v>21</v>
      </c>
      <c r="H13" s="51">
        <v>3</v>
      </c>
      <c r="I13" s="129">
        <f t="shared" si="0"/>
        <v>113.43633289973147</v>
      </c>
      <c r="K13" s="51" t="s">
        <v>23</v>
      </c>
      <c r="M13" s="51" t="s">
        <v>523</v>
      </c>
      <c r="N13" s="161" t="s">
        <v>544</v>
      </c>
      <c r="O13" s="144" t="s">
        <v>545</v>
      </c>
      <c r="P13" s="255" t="s">
        <v>546</v>
      </c>
      <c r="Q13" s="51" t="s">
        <v>34</v>
      </c>
      <c r="R13" s="256" t="s">
        <v>547</v>
      </c>
      <c r="S13" s="257" t="s">
        <v>548</v>
      </c>
      <c r="T13" s="161">
        <v>12</v>
      </c>
      <c r="U13" s="161">
        <v>7</v>
      </c>
      <c r="V13" s="161">
        <v>4</v>
      </c>
      <c r="W13" s="161">
        <v>5</v>
      </c>
    </row>
    <row r="14" spans="1:23" x14ac:dyDescent="0.2">
      <c r="A14" s="18">
        <v>12</v>
      </c>
      <c r="B14" s="54" t="s">
        <v>706</v>
      </c>
      <c r="C14" s="144" t="s">
        <v>707</v>
      </c>
      <c r="D14" s="127" t="s">
        <v>708</v>
      </c>
      <c r="F14" s="20">
        <v>7</v>
      </c>
      <c r="G14" s="25" t="s">
        <v>110</v>
      </c>
      <c r="H14" s="51">
        <v>2</v>
      </c>
      <c r="I14" s="129">
        <f t="shared" si="0"/>
        <v>112.91768793179949</v>
      </c>
      <c r="K14" s="51" t="s">
        <v>23</v>
      </c>
      <c r="M14" s="51" t="s">
        <v>549</v>
      </c>
      <c r="N14" s="161" t="s">
        <v>550</v>
      </c>
      <c r="O14" s="144" t="s">
        <v>551</v>
      </c>
      <c r="P14" s="255" t="s">
        <v>552</v>
      </c>
      <c r="Q14" s="51" t="s">
        <v>34</v>
      </c>
      <c r="R14" s="256" t="s">
        <v>553</v>
      </c>
      <c r="S14" s="257" t="s">
        <v>554</v>
      </c>
      <c r="T14" s="161">
        <v>10</v>
      </c>
      <c r="U14" s="161">
        <v>6</v>
      </c>
      <c r="V14" s="161">
        <v>7</v>
      </c>
      <c r="W14" s="161" t="s">
        <v>17</v>
      </c>
    </row>
    <row r="15" spans="1:23" x14ac:dyDescent="0.2">
      <c r="A15" s="18">
        <v>13</v>
      </c>
      <c r="B15" s="54" t="s">
        <v>525</v>
      </c>
      <c r="C15" s="144" t="s">
        <v>526</v>
      </c>
      <c r="D15" s="127" t="s">
        <v>527</v>
      </c>
      <c r="F15" s="20">
        <v>11</v>
      </c>
      <c r="G15" s="25" t="s">
        <v>34</v>
      </c>
      <c r="H15" s="51">
        <v>3</v>
      </c>
      <c r="I15" s="129">
        <f t="shared" si="0"/>
        <v>110.03175334010996</v>
      </c>
      <c r="K15" s="51" t="s">
        <v>23</v>
      </c>
      <c r="M15" s="51" t="s">
        <v>555</v>
      </c>
      <c r="N15" s="161" t="s">
        <v>556</v>
      </c>
      <c r="O15" s="144" t="s">
        <v>557</v>
      </c>
      <c r="P15" s="255" t="s">
        <v>558</v>
      </c>
      <c r="Q15" s="51" t="s">
        <v>34</v>
      </c>
      <c r="R15" s="256" t="s">
        <v>559</v>
      </c>
      <c r="S15" s="257" t="s">
        <v>560</v>
      </c>
      <c r="T15" s="161">
        <v>9</v>
      </c>
      <c r="U15" s="161">
        <v>9</v>
      </c>
      <c r="V15" s="161" t="s">
        <v>16</v>
      </c>
      <c r="W15" s="161">
        <v>8</v>
      </c>
    </row>
    <row r="16" spans="1:23" x14ac:dyDescent="0.2">
      <c r="A16" s="18">
        <v>14</v>
      </c>
      <c r="B16" s="54" t="s">
        <v>683</v>
      </c>
      <c r="C16" s="144" t="s">
        <v>684</v>
      </c>
      <c r="D16" s="127" t="s">
        <v>685</v>
      </c>
      <c r="F16" s="20">
        <v>6</v>
      </c>
      <c r="G16" s="25" t="s">
        <v>33</v>
      </c>
      <c r="H16" s="51">
        <v>2</v>
      </c>
      <c r="I16" s="129">
        <f t="shared" si="0"/>
        <v>107.18939606931647</v>
      </c>
      <c r="K16" s="51" t="s">
        <v>23</v>
      </c>
      <c r="M16" s="51" t="s">
        <v>561</v>
      </c>
      <c r="N16" s="161" t="s">
        <v>562</v>
      </c>
      <c r="O16" s="144" t="s">
        <v>563</v>
      </c>
      <c r="P16" s="255" t="s">
        <v>564</v>
      </c>
      <c r="Q16" s="51" t="s">
        <v>34</v>
      </c>
      <c r="R16" s="256" t="s">
        <v>565</v>
      </c>
      <c r="S16" s="257" t="s">
        <v>566</v>
      </c>
      <c r="T16" s="161">
        <v>10</v>
      </c>
      <c r="U16" s="161" t="s">
        <v>16</v>
      </c>
      <c r="V16" s="161">
        <v>8</v>
      </c>
      <c r="W16" s="161">
        <v>9</v>
      </c>
    </row>
    <row r="17" spans="1:23" x14ac:dyDescent="0.2">
      <c r="A17" s="18">
        <v>15</v>
      </c>
      <c r="B17" s="54" t="s">
        <v>651</v>
      </c>
      <c r="C17" s="144" t="s">
        <v>652</v>
      </c>
      <c r="D17" s="127" t="s">
        <v>653</v>
      </c>
      <c r="F17" s="20">
        <v>9</v>
      </c>
      <c r="G17" s="25" t="s">
        <v>32</v>
      </c>
      <c r="H17" s="51">
        <v>3</v>
      </c>
      <c r="I17" s="129">
        <f t="shared" si="0"/>
        <v>101.6338405137609</v>
      </c>
      <c r="K17" s="51" t="s">
        <v>23</v>
      </c>
      <c r="M17" s="51" t="s">
        <v>17</v>
      </c>
      <c r="N17" s="161" t="s">
        <v>567</v>
      </c>
      <c r="O17" s="144" t="s">
        <v>568</v>
      </c>
      <c r="P17" s="255" t="s">
        <v>569</v>
      </c>
      <c r="Q17" s="51" t="s">
        <v>34</v>
      </c>
      <c r="R17" s="256" t="s">
        <v>570</v>
      </c>
      <c r="S17" s="257" t="s">
        <v>571</v>
      </c>
      <c r="T17" s="161" t="s">
        <v>16</v>
      </c>
      <c r="U17" s="161" t="s">
        <v>16</v>
      </c>
      <c r="V17" s="161" t="s">
        <v>16</v>
      </c>
      <c r="W17" s="161" t="s">
        <v>16</v>
      </c>
    </row>
    <row r="18" spans="1:23" x14ac:dyDescent="0.2">
      <c r="A18" s="18">
        <v>16</v>
      </c>
      <c r="B18" s="54" t="s">
        <v>602</v>
      </c>
      <c r="C18" s="144" t="s">
        <v>603</v>
      </c>
      <c r="D18" s="127" t="s">
        <v>604</v>
      </c>
      <c r="F18" s="20">
        <v>12</v>
      </c>
      <c r="G18" s="25" t="s">
        <v>21</v>
      </c>
      <c r="H18" s="51">
        <v>4</v>
      </c>
      <c r="I18" s="129">
        <f t="shared" si="0"/>
        <v>98.85606273598313</v>
      </c>
      <c r="K18" s="51" t="s">
        <v>23</v>
      </c>
      <c r="M18" s="105" t="s">
        <v>494</v>
      </c>
      <c r="N18" s="214" t="s">
        <v>572</v>
      </c>
      <c r="O18" s="143" t="s">
        <v>573</v>
      </c>
      <c r="P18" s="249" t="s">
        <v>574</v>
      </c>
      <c r="Q18" s="105" t="s">
        <v>575</v>
      </c>
      <c r="R18" s="250" t="s">
        <v>534</v>
      </c>
      <c r="S18" s="251" t="s">
        <v>576</v>
      </c>
      <c r="T18" s="214">
        <v>1</v>
      </c>
      <c r="U18" s="214">
        <v>1</v>
      </c>
      <c r="V18" s="214">
        <v>3</v>
      </c>
      <c r="W18" s="214">
        <v>3</v>
      </c>
    </row>
    <row r="19" spans="1:23" x14ac:dyDescent="0.2">
      <c r="A19" s="18">
        <v>17</v>
      </c>
      <c r="B19" s="54" t="s">
        <v>529</v>
      </c>
      <c r="C19" s="144" t="s">
        <v>530</v>
      </c>
      <c r="D19" s="127" t="s">
        <v>531</v>
      </c>
      <c r="F19" s="20">
        <v>11</v>
      </c>
      <c r="G19" s="25" t="s">
        <v>34</v>
      </c>
      <c r="H19" s="51">
        <v>4</v>
      </c>
      <c r="I19" s="129">
        <f t="shared" si="0"/>
        <v>94.693907418785869</v>
      </c>
      <c r="K19" s="51" t="s">
        <v>23</v>
      </c>
      <c r="M19" s="105" t="s">
        <v>500</v>
      </c>
      <c r="N19" s="214" t="s">
        <v>577</v>
      </c>
      <c r="O19" s="143" t="s">
        <v>578</v>
      </c>
      <c r="P19" s="249" t="s">
        <v>579</v>
      </c>
      <c r="Q19" s="105" t="s">
        <v>575</v>
      </c>
      <c r="R19" s="250" t="s">
        <v>539</v>
      </c>
      <c r="S19" s="251" t="s">
        <v>580</v>
      </c>
      <c r="T19" s="214">
        <v>2</v>
      </c>
      <c r="U19" s="214">
        <v>3</v>
      </c>
      <c r="V19" s="214">
        <v>1</v>
      </c>
      <c r="W19" s="214" t="s">
        <v>259</v>
      </c>
    </row>
    <row r="20" spans="1:23" x14ac:dyDescent="0.2">
      <c r="A20" s="18">
        <v>18</v>
      </c>
      <c r="B20" s="54" t="s">
        <v>501</v>
      </c>
      <c r="C20" s="144" t="s">
        <v>502</v>
      </c>
      <c r="D20" s="127" t="s">
        <v>503</v>
      </c>
      <c r="F20" s="20">
        <v>4</v>
      </c>
      <c r="G20" s="25" t="s">
        <v>138</v>
      </c>
      <c r="H20" s="51">
        <v>2</v>
      </c>
      <c r="I20" s="129">
        <f t="shared" si="0"/>
        <v>90.051499783199063</v>
      </c>
      <c r="K20" s="51" t="s">
        <v>23</v>
      </c>
      <c r="M20" s="105" t="s">
        <v>505</v>
      </c>
      <c r="N20" s="214" t="s">
        <v>581</v>
      </c>
      <c r="O20" s="143" t="s">
        <v>582</v>
      </c>
      <c r="P20" s="249" t="s">
        <v>583</v>
      </c>
      <c r="Q20" s="105" t="s">
        <v>575</v>
      </c>
      <c r="R20" s="250" t="s">
        <v>539</v>
      </c>
      <c r="S20" s="251" t="s">
        <v>584</v>
      </c>
      <c r="T20" s="214">
        <v>3</v>
      </c>
      <c r="U20" s="214">
        <v>2</v>
      </c>
      <c r="V20" s="214">
        <v>2</v>
      </c>
      <c r="W20" s="214">
        <v>2</v>
      </c>
    </row>
    <row r="21" spans="1:23" ht="25.5" x14ac:dyDescent="0.2">
      <c r="A21" s="18">
        <v>19</v>
      </c>
      <c r="B21" s="54" t="s">
        <v>577</v>
      </c>
      <c r="C21" s="144" t="s">
        <v>578</v>
      </c>
      <c r="D21" s="127" t="s">
        <v>579</v>
      </c>
      <c r="F21" s="20">
        <v>4</v>
      </c>
      <c r="G21" s="25" t="s">
        <v>575</v>
      </c>
      <c r="H21" s="51">
        <v>2</v>
      </c>
      <c r="I21" s="129">
        <f t="shared" si="0"/>
        <v>90.051499783199063</v>
      </c>
      <c r="K21" s="51" t="s">
        <v>23</v>
      </c>
      <c r="M21" s="105" t="s">
        <v>498</v>
      </c>
      <c r="N21" s="214" t="s">
        <v>585</v>
      </c>
      <c r="O21" s="143" t="s">
        <v>586</v>
      </c>
      <c r="P21" s="249" t="s">
        <v>587</v>
      </c>
      <c r="Q21" s="105" t="s">
        <v>575</v>
      </c>
      <c r="R21" s="250" t="s">
        <v>588</v>
      </c>
      <c r="S21" s="251" t="s">
        <v>589</v>
      </c>
      <c r="T21" s="214">
        <v>4</v>
      </c>
      <c r="U21" s="214">
        <v>4</v>
      </c>
      <c r="V21" s="214" t="s">
        <v>16</v>
      </c>
      <c r="W21" s="214">
        <v>4</v>
      </c>
    </row>
    <row r="22" spans="1:23" x14ac:dyDescent="0.2">
      <c r="A22" s="18">
        <v>20</v>
      </c>
      <c r="B22" s="54" t="s">
        <v>710</v>
      </c>
      <c r="C22" s="144" t="s">
        <v>711</v>
      </c>
      <c r="D22" s="127" t="s">
        <v>712</v>
      </c>
      <c r="F22" s="20">
        <v>7</v>
      </c>
      <c r="G22" s="25" t="s">
        <v>110</v>
      </c>
      <c r="H22" s="51">
        <v>3</v>
      </c>
      <c r="I22" s="129">
        <f t="shared" si="0"/>
        <v>89.827410693301147</v>
      </c>
      <c r="K22" s="51" t="s">
        <v>23</v>
      </c>
      <c r="M22" s="51" t="s">
        <v>494</v>
      </c>
      <c r="N22" s="161" t="s">
        <v>590</v>
      </c>
      <c r="O22" s="144" t="s">
        <v>591</v>
      </c>
      <c r="P22" s="255" t="s">
        <v>592</v>
      </c>
      <c r="Q22" s="51" t="s">
        <v>21</v>
      </c>
      <c r="R22" s="256" t="s">
        <v>505</v>
      </c>
      <c r="S22" s="257" t="s">
        <v>593</v>
      </c>
      <c r="T22" s="161">
        <v>1</v>
      </c>
      <c r="U22" s="161">
        <v>1</v>
      </c>
      <c r="V22" s="161">
        <v>3</v>
      </c>
      <c r="W22" s="161">
        <v>1</v>
      </c>
    </row>
    <row r="23" spans="1:23" x14ac:dyDescent="0.2">
      <c r="A23" s="18">
        <v>21</v>
      </c>
      <c r="B23" s="54" t="s">
        <v>607</v>
      </c>
      <c r="C23" s="144" t="s">
        <v>608</v>
      </c>
      <c r="D23" s="127" t="s">
        <v>609</v>
      </c>
      <c r="F23" s="20">
        <v>12</v>
      </c>
      <c r="G23" s="25" t="s">
        <v>21</v>
      </c>
      <c r="H23" s="51">
        <v>5</v>
      </c>
      <c r="I23" s="129">
        <f t="shared" si="0"/>
        <v>85.677228752246961</v>
      </c>
      <c r="K23" s="51" t="s">
        <v>23</v>
      </c>
      <c r="M23" s="51" t="s">
        <v>500</v>
      </c>
      <c r="N23" s="161" t="s">
        <v>594</v>
      </c>
      <c r="O23" s="144" t="s">
        <v>595</v>
      </c>
      <c r="P23" s="255" t="s">
        <v>596</v>
      </c>
      <c r="Q23" s="51" t="s">
        <v>21</v>
      </c>
      <c r="R23" s="256" t="s">
        <v>549</v>
      </c>
      <c r="S23" s="257" t="s">
        <v>597</v>
      </c>
      <c r="T23" s="161">
        <v>4</v>
      </c>
      <c r="U23" s="161">
        <v>3</v>
      </c>
      <c r="V23" s="161">
        <v>1</v>
      </c>
      <c r="W23" s="161">
        <v>7</v>
      </c>
    </row>
    <row r="24" spans="1:23" x14ac:dyDescent="0.2">
      <c r="A24" s="18">
        <v>22</v>
      </c>
      <c r="B24" s="54" t="s">
        <v>655</v>
      </c>
      <c r="C24" s="144" t="s">
        <v>656</v>
      </c>
      <c r="D24" s="127" t="s">
        <v>657</v>
      </c>
      <c r="F24" s="20">
        <v>9</v>
      </c>
      <c r="G24" s="25" t="s">
        <v>32</v>
      </c>
      <c r="H24" s="51">
        <v>4</v>
      </c>
      <c r="I24" s="129">
        <f t="shared" si="0"/>
        <v>84.275792572234778</v>
      </c>
      <c r="K24" s="51" t="s">
        <v>21</v>
      </c>
      <c r="M24" s="51" t="s">
        <v>505</v>
      </c>
      <c r="N24" s="161" t="s">
        <v>598</v>
      </c>
      <c r="O24" s="144" t="s">
        <v>599</v>
      </c>
      <c r="P24" s="255" t="s">
        <v>600</v>
      </c>
      <c r="Q24" s="51" t="s">
        <v>21</v>
      </c>
      <c r="R24" s="256" t="s">
        <v>561</v>
      </c>
      <c r="S24" s="257" t="s">
        <v>601</v>
      </c>
      <c r="T24" s="161">
        <v>9</v>
      </c>
      <c r="U24" s="161">
        <v>4</v>
      </c>
      <c r="V24" s="161">
        <v>4</v>
      </c>
      <c r="W24" s="161">
        <v>2</v>
      </c>
    </row>
    <row r="25" spans="1:23" x14ac:dyDescent="0.2">
      <c r="A25" s="18">
        <v>23</v>
      </c>
      <c r="B25" s="54" t="s">
        <v>687</v>
      </c>
      <c r="C25" s="144" t="s">
        <v>688</v>
      </c>
      <c r="D25" s="127" t="s">
        <v>689</v>
      </c>
      <c r="F25" s="20">
        <v>6</v>
      </c>
      <c r="G25" s="25" t="s">
        <v>33</v>
      </c>
      <c r="H25" s="51">
        <v>3</v>
      </c>
      <c r="I25" s="129">
        <f t="shared" si="0"/>
        <v>81.71816644986572</v>
      </c>
      <c r="K25" s="51" t="s">
        <v>21</v>
      </c>
      <c r="M25" s="51" t="s">
        <v>498</v>
      </c>
      <c r="N25" s="161" t="s">
        <v>602</v>
      </c>
      <c r="O25" s="144" t="s">
        <v>603</v>
      </c>
      <c r="P25" s="255" t="s">
        <v>604</v>
      </c>
      <c r="Q25" s="51" t="s">
        <v>21</v>
      </c>
      <c r="R25" s="256" t="s">
        <v>605</v>
      </c>
      <c r="S25" s="257" t="s">
        <v>606</v>
      </c>
      <c r="T25" s="161">
        <v>3</v>
      </c>
      <c r="U25" s="161">
        <v>6</v>
      </c>
      <c r="V25" s="161">
        <v>2</v>
      </c>
      <c r="W25" s="161">
        <v>6</v>
      </c>
    </row>
    <row r="26" spans="1:23" x14ac:dyDescent="0.2">
      <c r="A26" s="18">
        <v>24</v>
      </c>
      <c r="B26" s="54" t="s">
        <v>535</v>
      </c>
      <c r="C26" s="144" t="s">
        <v>536</v>
      </c>
      <c r="D26" s="127" t="s">
        <v>537</v>
      </c>
      <c r="F26" s="20">
        <v>11</v>
      </c>
      <c r="G26" s="25" t="s">
        <v>34</v>
      </c>
      <c r="H26" s="51">
        <v>5</v>
      </c>
      <c r="I26" s="129">
        <f t="shared" si="0"/>
        <v>80.75749767747395</v>
      </c>
      <c r="K26" s="51" t="s">
        <v>21</v>
      </c>
      <c r="M26" s="51" t="s">
        <v>534</v>
      </c>
      <c r="N26" s="161" t="s">
        <v>607</v>
      </c>
      <c r="O26" s="144" t="s">
        <v>608</v>
      </c>
      <c r="P26" s="255" t="s">
        <v>609</v>
      </c>
      <c r="Q26" s="51" t="s">
        <v>21</v>
      </c>
      <c r="R26" s="256" t="s">
        <v>588</v>
      </c>
      <c r="S26" s="257" t="s">
        <v>610</v>
      </c>
      <c r="T26" s="161">
        <v>2</v>
      </c>
      <c r="U26" s="161">
        <v>2</v>
      </c>
      <c r="V26" s="161">
        <v>8</v>
      </c>
      <c r="W26" s="161" t="s">
        <v>16</v>
      </c>
    </row>
    <row r="27" spans="1:23" x14ac:dyDescent="0.2">
      <c r="A27" s="18">
        <v>25</v>
      </c>
      <c r="B27" s="54" t="s">
        <v>611</v>
      </c>
      <c r="C27" s="144" t="s">
        <v>612</v>
      </c>
      <c r="D27" s="127" t="s">
        <v>613</v>
      </c>
      <c r="F27" s="20">
        <v>12</v>
      </c>
      <c r="G27" s="25" t="s">
        <v>21</v>
      </c>
      <c r="H27" s="51">
        <v>6</v>
      </c>
      <c r="I27" s="129">
        <f t="shared" si="0"/>
        <v>73.384833116532391</v>
      </c>
      <c r="K27" s="51" t="s">
        <v>21</v>
      </c>
      <c r="M27" s="51" t="s">
        <v>539</v>
      </c>
      <c r="N27" s="161" t="s">
        <v>611</v>
      </c>
      <c r="O27" s="144" t="s">
        <v>612</v>
      </c>
      <c r="P27" s="255" t="s">
        <v>613</v>
      </c>
      <c r="Q27" s="51" t="s">
        <v>21</v>
      </c>
      <c r="R27" s="256" t="s">
        <v>532</v>
      </c>
      <c r="S27" s="257" t="s">
        <v>614</v>
      </c>
      <c r="T27" s="161">
        <v>10</v>
      </c>
      <c r="U27" s="161">
        <v>5</v>
      </c>
      <c r="V27" s="161">
        <v>6</v>
      </c>
      <c r="W27" s="161">
        <v>3</v>
      </c>
    </row>
    <row r="28" spans="1:23" x14ac:dyDescent="0.2">
      <c r="A28" s="18">
        <v>26</v>
      </c>
      <c r="B28" s="54" t="s">
        <v>714</v>
      </c>
      <c r="C28" s="144" t="s">
        <v>715</v>
      </c>
      <c r="D28" s="127" t="s">
        <v>716</v>
      </c>
      <c r="F28" s="20">
        <v>7</v>
      </c>
      <c r="G28" s="25" t="s">
        <v>110</v>
      </c>
      <c r="H28" s="51">
        <v>4</v>
      </c>
      <c r="I28" s="129">
        <f t="shared" si="0"/>
        <v>69.29475957717186</v>
      </c>
      <c r="K28" s="51" t="s">
        <v>21</v>
      </c>
      <c r="M28" s="51" t="s">
        <v>523</v>
      </c>
      <c r="N28" s="161" t="s">
        <v>615</v>
      </c>
      <c r="O28" s="144" t="s">
        <v>616</v>
      </c>
      <c r="P28" s="255" t="s">
        <v>617</v>
      </c>
      <c r="Q28" s="51" t="s">
        <v>21</v>
      </c>
      <c r="R28" s="256" t="s">
        <v>618</v>
      </c>
      <c r="S28" s="257" t="s">
        <v>619</v>
      </c>
      <c r="T28" s="161">
        <v>7</v>
      </c>
      <c r="U28" s="161">
        <v>8</v>
      </c>
      <c r="V28" s="161">
        <v>7</v>
      </c>
      <c r="W28" s="161">
        <v>4</v>
      </c>
    </row>
    <row r="29" spans="1:23" x14ac:dyDescent="0.2">
      <c r="A29" s="18">
        <v>27</v>
      </c>
      <c r="B29" s="54" t="s">
        <v>659</v>
      </c>
      <c r="C29" s="144" t="s">
        <v>660</v>
      </c>
      <c r="D29" s="127" t="s">
        <v>661</v>
      </c>
      <c r="F29" s="20">
        <v>9</v>
      </c>
      <c r="G29" s="25" t="s">
        <v>32</v>
      </c>
      <c r="H29" s="51">
        <v>5</v>
      </c>
      <c r="I29" s="129">
        <f t="shared" si="0"/>
        <v>68.319180810720866</v>
      </c>
      <c r="K29" s="51" t="s">
        <v>21</v>
      </c>
      <c r="M29" s="51" t="s">
        <v>549</v>
      </c>
      <c r="N29" s="161" t="s">
        <v>620</v>
      </c>
      <c r="O29" s="144" t="s">
        <v>621</v>
      </c>
      <c r="P29" s="255" t="s">
        <v>622</v>
      </c>
      <c r="Q29" s="51" t="s">
        <v>21</v>
      </c>
      <c r="R29" s="256" t="s">
        <v>618</v>
      </c>
      <c r="S29" s="257" t="s">
        <v>623</v>
      </c>
      <c r="T29" s="161">
        <v>8</v>
      </c>
      <c r="U29" s="161">
        <v>10</v>
      </c>
      <c r="V29" s="161">
        <v>5</v>
      </c>
      <c r="W29" s="161">
        <v>5</v>
      </c>
    </row>
    <row r="30" spans="1:23" x14ac:dyDescent="0.2">
      <c r="A30" s="18">
        <v>28</v>
      </c>
      <c r="B30" s="54" t="s">
        <v>540</v>
      </c>
      <c r="C30" s="144" t="s">
        <v>541</v>
      </c>
      <c r="D30" s="127" t="s">
        <v>542</v>
      </c>
      <c r="F30" s="20">
        <v>11</v>
      </c>
      <c r="G30" s="25" t="s">
        <v>34</v>
      </c>
      <c r="H30" s="51">
        <v>6</v>
      </c>
      <c r="I30" s="129">
        <f t="shared" si="0"/>
        <v>67.707526284183615</v>
      </c>
      <c r="K30" s="51" t="s">
        <v>21</v>
      </c>
      <c r="M30" s="51" t="s">
        <v>555</v>
      </c>
      <c r="N30" s="161" t="s">
        <v>624</v>
      </c>
      <c r="O30" s="144" t="s">
        <v>625</v>
      </c>
      <c r="P30" s="255" t="s">
        <v>626</v>
      </c>
      <c r="Q30" s="51" t="s">
        <v>21</v>
      </c>
      <c r="R30" s="256" t="s">
        <v>627</v>
      </c>
      <c r="S30" s="257" t="s">
        <v>628</v>
      </c>
      <c r="T30" s="161">
        <v>5</v>
      </c>
      <c r="U30" s="161">
        <v>7</v>
      </c>
      <c r="V30" s="161">
        <v>9</v>
      </c>
      <c r="W30" s="161">
        <v>9</v>
      </c>
    </row>
    <row r="31" spans="1:23" x14ac:dyDescent="0.2">
      <c r="A31" s="18">
        <v>29</v>
      </c>
      <c r="B31" s="54" t="s">
        <v>615</v>
      </c>
      <c r="C31" s="144" t="s">
        <v>616</v>
      </c>
      <c r="D31" s="127" t="s">
        <v>617</v>
      </c>
      <c r="F31" s="20">
        <v>12</v>
      </c>
      <c r="G31" s="25" t="s">
        <v>21</v>
      </c>
      <c r="H31" s="51">
        <v>7</v>
      </c>
      <c r="I31" s="129">
        <f t="shared" si="0"/>
        <v>61.704160301668395</v>
      </c>
      <c r="K31" s="51" t="s">
        <v>21</v>
      </c>
      <c r="M31" s="51" t="s">
        <v>561</v>
      </c>
      <c r="N31" s="158" t="s">
        <v>629</v>
      </c>
      <c r="O31" s="258" t="s">
        <v>630</v>
      </c>
      <c r="P31" s="259" t="s">
        <v>631</v>
      </c>
      <c r="Q31" s="51" t="s">
        <v>21</v>
      </c>
      <c r="R31" s="256" t="s">
        <v>565</v>
      </c>
      <c r="S31" s="257" t="s">
        <v>632</v>
      </c>
      <c r="T31" s="161">
        <v>11</v>
      </c>
      <c r="U31" s="161">
        <v>9</v>
      </c>
      <c r="V31" s="161">
        <v>10</v>
      </c>
      <c r="W31" s="161">
        <v>8</v>
      </c>
    </row>
    <row r="32" spans="1:23" x14ac:dyDescent="0.2">
      <c r="A32" s="18">
        <v>30</v>
      </c>
      <c r="B32" s="54" t="s">
        <v>691</v>
      </c>
      <c r="C32" s="144" t="s">
        <v>692</v>
      </c>
      <c r="D32" s="127" t="s">
        <v>693</v>
      </c>
      <c r="F32" s="20">
        <v>6</v>
      </c>
      <c r="G32" s="25" t="s">
        <v>33</v>
      </c>
      <c r="H32" s="51">
        <v>4</v>
      </c>
      <c r="I32" s="129">
        <f t="shared" si="0"/>
        <v>58.80456295278406</v>
      </c>
      <c r="K32" s="51" t="s">
        <v>21</v>
      </c>
      <c r="M32" s="51" t="s">
        <v>605</v>
      </c>
      <c r="N32" s="158" t="s">
        <v>633</v>
      </c>
      <c r="O32" s="258" t="s">
        <v>634</v>
      </c>
      <c r="P32" s="259" t="s">
        <v>635</v>
      </c>
      <c r="Q32" s="51" t="s">
        <v>21</v>
      </c>
      <c r="R32" s="256" t="s">
        <v>636</v>
      </c>
      <c r="S32" s="257" t="s">
        <v>637</v>
      </c>
      <c r="T32" s="161">
        <v>6</v>
      </c>
      <c r="U32" s="161">
        <v>11</v>
      </c>
      <c r="V32" s="161" t="s">
        <v>16</v>
      </c>
      <c r="W32" s="161" t="s">
        <v>16</v>
      </c>
    </row>
    <row r="33" spans="1:23" x14ac:dyDescent="0.2">
      <c r="A33" s="18">
        <v>31</v>
      </c>
      <c r="B33" s="54" t="s">
        <v>506</v>
      </c>
      <c r="C33" s="144" t="s">
        <v>507</v>
      </c>
      <c r="D33" s="127" t="s">
        <v>508</v>
      </c>
      <c r="F33" s="20">
        <v>4</v>
      </c>
      <c r="G33" s="25" t="s">
        <v>138</v>
      </c>
      <c r="H33" s="51">
        <v>3</v>
      </c>
      <c r="I33" s="129">
        <f t="shared" si="0"/>
        <v>56.246936830414995</v>
      </c>
      <c r="K33" s="51" t="s">
        <v>22</v>
      </c>
      <c r="M33" s="51" t="s">
        <v>588</v>
      </c>
      <c r="N33" s="161" t="s">
        <v>638</v>
      </c>
      <c r="O33" s="144" t="s">
        <v>639</v>
      </c>
      <c r="P33" s="255" t="s">
        <v>640</v>
      </c>
      <c r="Q33" s="51" t="s">
        <v>21</v>
      </c>
      <c r="R33" s="256" t="s">
        <v>641</v>
      </c>
      <c r="S33" s="257" t="s">
        <v>642</v>
      </c>
      <c r="T33" s="161">
        <v>12</v>
      </c>
      <c r="U33" s="161" t="s">
        <v>17</v>
      </c>
      <c r="V33" s="161" t="s">
        <v>16</v>
      </c>
      <c r="W33" s="161">
        <v>10</v>
      </c>
    </row>
    <row r="34" spans="1:23" x14ac:dyDescent="0.2">
      <c r="A34" s="18">
        <v>32</v>
      </c>
      <c r="B34" s="54" t="s">
        <v>581</v>
      </c>
      <c r="C34" s="144" t="s">
        <v>582</v>
      </c>
      <c r="D34" s="127" t="s">
        <v>583</v>
      </c>
      <c r="F34" s="20">
        <v>4</v>
      </c>
      <c r="G34" s="25" t="s">
        <v>575</v>
      </c>
      <c r="H34" s="51">
        <v>3</v>
      </c>
      <c r="I34" s="129">
        <f t="shared" si="0"/>
        <v>56.246936830414995</v>
      </c>
      <c r="K34" s="51" t="s">
        <v>22</v>
      </c>
      <c r="M34" s="105" t="s">
        <v>494</v>
      </c>
      <c r="N34" s="214" t="s">
        <v>643</v>
      </c>
      <c r="O34" s="143" t="s">
        <v>644</v>
      </c>
      <c r="P34" s="249" t="s">
        <v>645</v>
      </c>
      <c r="Q34" s="105" t="s">
        <v>32</v>
      </c>
      <c r="R34" s="250" t="s">
        <v>505</v>
      </c>
      <c r="S34" s="251" t="s">
        <v>646</v>
      </c>
      <c r="T34" s="214">
        <v>1</v>
      </c>
      <c r="U34" s="214">
        <v>1</v>
      </c>
      <c r="V34" s="214">
        <v>1</v>
      </c>
      <c r="W34" s="214">
        <v>1</v>
      </c>
    </row>
    <row r="35" spans="1:23" x14ac:dyDescent="0.2">
      <c r="A35" s="18">
        <v>33</v>
      </c>
      <c r="B35" s="54" t="s">
        <v>544</v>
      </c>
      <c r="C35" s="144" t="s">
        <v>545</v>
      </c>
      <c r="D35" s="127" t="s">
        <v>546</v>
      </c>
      <c r="F35" s="20">
        <v>11</v>
      </c>
      <c r="G35" s="25" t="s">
        <v>34</v>
      </c>
      <c r="H35" s="51">
        <v>7</v>
      </c>
      <c r="I35" s="129">
        <f t="shared" ref="I35:I55" si="1">IF(OR(H35="DSQ",H35="RAF",H35="DNC",H35="DPG"),0,IF(OR(H35="DNS",H35="DNF"),100*(($F35-$F35+1)/$F35)+50*(LOG($F35/$F35)),100*(($F35-H35+1)/$F35)+50*(LOG($F35/H35))))</f>
        <v>55.269277711743861</v>
      </c>
      <c r="K35" s="51" t="s">
        <v>22</v>
      </c>
      <c r="M35" s="105" t="s">
        <v>500</v>
      </c>
      <c r="N35" s="214" t="s">
        <v>647</v>
      </c>
      <c r="O35" s="143" t="s">
        <v>648</v>
      </c>
      <c r="P35" s="249" t="s">
        <v>649</v>
      </c>
      <c r="Q35" s="105" t="s">
        <v>32</v>
      </c>
      <c r="R35" s="250" t="s">
        <v>549</v>
      </c>
      <c r="S35" s="251" t="s">
        <v>650</v>
      </c>
      <c r="T35" s="214">
        <v>4</v>
      </c>
      <c r="U35" s="214">
        <v>2</v>
      </c>
      <c r="V35" s="214">
        <v>6</v>
      </c>
      <c r="W35" s="214">
        <v>2</v>
      </c>
    </row>
    <row r="36" spans="1:23" x14ac:dyDescent="0.2">
      <c r="A36" s="18">
        <v>34</v>
      </c>
      <c r="B36" s="54" t="s">
        <v>663</v>
      </c>
      <c r="C36" s="144" t="s">
        <v>664</v>
      </c>
      <c r="D36" s="127" t="s">
        <v>665</v>
      </c>
      <c r="F36" s="20">
        <v>9</v>
      </c>
      <c r="G36" s="25" t="s">
        <v>32</v>
      </c>
      <c r="H36" s="51">
        <v>6</v>
      </c>
      <c r="I36" s="129">
        <f t="shared" si="1"/>
        <v>53.249007397228503</v>
      </c>
      <c r="K36" s="51" t="s">
        <v>22</v>
      </c>
      <c r="M36" s="105" t="s">
        <v>505</v>
      </c>
      <c r="N36" s="214" t="s">
        <v>651</v>
      </c>
      <c r="O36" s="143" t="s">
        <v>652</v>
      </c>
      <c r="P36" s="249" t="s">
        <v>653</v>
      </c>
      <c r="Q36" s="105" t="s">
        <v>32</v>
      </c>
      <c r="R36" s="250" t="s">
        <v>549</v>
      </c>
      <c r="S36" s="251" t="s">
        <v>654</v>
      </c>
      <c r="T36" s="214">
        <v>2</v>
      </c>
      <c r="U36" s="214">
        <v>4</v>
      </c>
      <c r="V36" s="214">
        <v>2</v>
      </c>
      <c r="W36" s="214">
        <v>5</v>
      </c>
    </row>
    <row r="37" spans="1:23" x14ac:dyDescent="0.2">
      <c r="A37" s="18">
        <v>35</v>
      </c>
      <c r="B37" s="54" t="s">
        <v>620</v>
      </c>
      <c r="C37" s="144" t="s">
        <v>621</v>
      </c>
      <c r="D37" s="127" t="s">
        <v>622</v>
      </c>
      <c r="F37" s="20">
        <v>12</v>
      </c>
      <c r="G37" s="25" t="s">
        <v>21</v>
      </c>
      <c r="H37" s="51">
        <v>8</v>
      </c>
      <c r="I37" s="129">
        <f t="shared" si="1"/>
        <v>50.471229619450732</v>
      </c>
      <c r="K37" s="51" t="s">
        <v>22</v>
      </c>
      <c r="M37" s="105" t="s">
        <v>498</v>
      </c>
      <c r="N37" s="214" t="s">
        <v>655</v>
      </c>
      <c r="O37" s="143" t="s">
        <v>656</v>
      </c>
      <c r="P37" s="249" t="s">
        <v>657</v>
      </c>
      <c r="Q37" s="105" t="s">
        <v>32</v>
      </c>
      <c r="R37" s="250" t="s">
        <v>561</v>
      </c>
      <c r="S37" s="251" t="s">
        <v>658</v>
      </c>
      <c r="T37" s="214">
        <v>3</v>
      </c>
      <c r="U37" s="214">
        <v>5</v>
      </c>
      <c r="V37" s="214">
        <v>3</v>
      </c>
      <c r="W37" s="214">
        <v>4</v>
      </c>
    </row>
    <row r="38" spans="1:23" x14ac:dyDescent="0.2">
      <c r="A38" s="18">
        <v>36</v>
      </c>
      <c r="B38" s="54" t="s">
        <v>718</v>
      </c>
      <c r="C38" s="144" t="s">
        <v>719</v>
      </c>
      <c r="D38" s="127" t="s">
        <v>720</v>
      </c>
      <c r="F38" s="20">
        <v>7</v>
      </c>
      <c r="G38" s="25" t="s">
        <v>110</v>
      </c>
      <c r="H38" s="51">
        <v>5</v>
      </c>
      <c r="I38" s="129">
        <f t="shared" si="1"/>
        <v>50.163544641054756</v>
      </c>
      <c r="K38" s="51" t="s">
        <v>22</v>
      </c>
      <c r="M38" s="105" t="s">
        <v>534</v>
      </c>
      <c r="N38" s="214" t="s">
        <v>659</v>
      </c>
      <c r="O38" s="143" t="s">
        <v>660</v>
      </c>
      <c r="P38" s="249" t="s">
        <v>661</v>
      </c>
      <c r="Q38" s="105" t="s">
        <v>32</v>
      </c>
      <c r="R38" s="250" t="s">
        <v>509</v>
      </c>
      <c r="S38" s="251" t="s">
        <v>662</v>
      </c>
      <c r="T38" s="214">
        <v>7</v>
      </c>
      <c r="U38" s="214">
        <v>3</v>
      </c>
      <c r="V38" s="214">
        <v>4</v>
      </c>
      <c r="W38" s="214">
        <v>6</v>
      </c>
    </row>
    <row r="39" spans="1:23" x14ac:dyDescent="0.2">
      <c r="A39" s="18">
        <v>37</v>
      </c>
      <c r="B39" s="54" t="s">
        <v>550</v>
      </c>
      <c r="C39" s="144" t="s">
        <v>551</v>
      </c>
      <c r="D39" s="127" t="s">
        <v>552</v>
      </c>
      <c r="F39" s="20">
        <v>11</v>
      </c>
      <c r="G39" s="25" t="s">
        <v>34</v>
      </c>
      <c r="H39" s="51">
        <v>8</v>
      </c>
      <c r="I39" s="129">
        <f t="shared" si="1"/>
        <v>43.27877127195044</v>
      </c>
      <c r="K39" s="51" t="s">
        <v>22</v>
      </c>
      <c r="M39" s="105" t="s">
        <v>539</v>
      </c>
      <c r="N39" s="214" t="s">
        <v>663</v>
      </c>
      <c r="O39" s="143" t="s">
        <v>664</v>
      </c>
      <c r="P39" s="249" t="s">
        <v>665</v>
      </c>
      <c r="Q39" s="105" t="s">
        <v>32</v>
      </c>
      <c r="R39" s="250" t="s">
        <v>532</v>
      </c>
      <c r="S39" s="251" t="s">
        <v>666</v>
      </c>
      <c r="T39" s="214">
        <v>5</v>
      </c>
      <c r="U39" s="214">
        <v>6</v>
      </c>
      <c r="V39" s="214">
        <v>7</v>
      </c>
      <c r="W39" s="214">
        <v>3</v>
      </c>
    </row>
    <row r="40" spans="1:23" x14ac:dyDescent="0.2">
      <c r="A40" s="18">
        <v>38</v>
      </c>
      <c r="B40" s="54" t="s">
        <v>624</v>
      </c>
      <c r="C40" s="144" t="s">
        <v>625</v>
      </c>
      <c r="D40" s="127" t="s">
        <v>626</v>
      </c>
      <c r="F40" s="20">
        <v>12</v>
      </c>
      <c r="G40" s="25" t="s">
        <v>21</v>
      </c>
      <c r="H40" s="51">
        <v>9</v>
      </c>
      <c r="I40" s="129">
        <f t="shared" si="1"/>
        <v>39.580270163748324</v>
      </c>
      <c r="K40" s="51" t="s">
        <v>22</v>
      </c>
      <c r="M40" s="105" t="s">
        <v>523</v>
      </c>
      <c r="N40" s="214" t="s">
        <v>667</v>
      </c>
      <c r="O40" s="143" t="s">
        <v>668</v>
      </c>
      <c r="P40" s="249" t="s">
        <v>669</v>
      </c>
      <c r="Q40" s="105" t="s">
        <v>32</v>
      </c>
      <c r="R40" s="250" t="s">
        <v>618</v>
      </c>
      <c r="S40" s="251" t="s">
        <v>670</v>
      </c>
      <c r="T40" s="214">
        <v>6</v>
      </c>
      <c r="U40" s="214">
        <v>7</v>
      </c>
      <c r="V40" s="214">
        <v>5</v>
      </c>
      <c r="W40" s="214">
        <v>7</v>
      </c>
    </row>
    <row r="41" spans="1:23" x14ac:dyDescent="0.2">
      <c r="A41" s="18">
        <v>39</v>
      </c>
      <c r="B41" s="54" t="s">
        <v>667</v>
      </c>
      <c r="C41" s="144" t="s">
        <v>668</v>
      </c>
      <c r="D41" s="127" t="s">
        <v>669</v>
      </c>
      <c r="F41" s="20">
        <v>9</v>
      </c>
      <c r="G41" s="25" t="s">
        <v>32</v>
      </c>
      <c r="H41" s="51">
        <v>7</v>
      </c>
      <c r="I41" s="129">
        <f t="shared" si="1"/>
        <v>38.790556804586728</v>
      </c>
      <c r="K41" s="51" t="s">
        <v>22</v>
      </c>
      <c r="M41" s="105" t="s">
        <v>549</v>
      </c>
      <c r="N41" s="214" t="s">
        <v>671</v>
      </c>
      <c r="O41" s="143" t="s">
        <v>672</v>
      </c>
      <c r="P41" s="249" t="s">
        <v>673</v>
      </c>
      <c r="Q41" s="105" t="s">
        <v>32</v>
      </c>
      <c r="R41" s="250" t="s">
        <v>674</v>
      </c>
      <c r="S41" s="251" t="s">
        <v>675</v>
      </c>
      <c r="T41" s="214">
        <v>8</v>
      </c>
      <c r="U41" s="214">
        <v>8</v>
      </c>
      <c r="V41" s="214">
        <v>8</v>
      </c>
      <c r="W41" s="214">
        <v>8</v>
      </c>
    </row>
    <row r="42" spans="1:23" x14ac:dyDescent="0.2">
      <c r="A42" s="18">
        <v>40</v>
      </c>
      <c r="B42" s="54" t="s">
        <v>695</v>
      </c>
      <c r="C42" s="144" t="s">
        <v>696</v>
      </c>
      <c r="D42" s="127" t="s">
        <v>697</v>
      </c>
      <c r="F42" s="20">
        <v>6</v>
      </c>
      <c r="G42" s="25" t="s">
        <v>33</v>
      </c>
      <c r="H42" s="51">
        <v>5</v>
      </c>
      <c r="I42" s="129">
        <f t="shared" si="1"/>
        <v>37.29239563571457</v>
      </c>
      <c r="K42" s="51" t="s">
        <v>22</v>
      </c>
      <c r="M42" s="105" t="s">
        <v>17</v>
      </c>
      <c r="N42" s="214" t="s">
        <v>676</v>
      </c>
      <c r="O42" s="143" t="s">
        <v>677</v>
      </c>
      <c r="P42" s="249" t="s">
        <v>678</v>
      </c>
      <c r="Q42" s="105" t="s">
        <v>32</v>
      </c>
      <c r="R42" s="250" t="s">
        <v>636</v>
      </c>
      <c r="S42" s="251" t="s">
        <v>679</v>
      </c>
      <c r="T42" s="214" t="s">
        <v>17</v>
      </c>
      <c r="U42" s="214" t="s">
        <v>17</v>
      </c>
      <c r="V42" s="214" t="s">
        <v>17</v>
      </c>
      <c r="W42" s="214" t="s">
        <v>17</v>
      </c>
    </row>
    <row r="43" spans="1:23" x14ac:dyDescent="0.2">
      <c r="A43" s="18">
        <v>41</v>
      </c>
      <c r="B43" s="54" t="s">
        <v>722</v>
      </c>
      <c r="C43" s="144" t="s">
        <v>723</v>
      </c>
      <c r="D43" s="127" t="s">
        <v>724</v>
      </c>
      <c r="F43" s="20">
        <v>7</v>
      </c>
      <c r="G43" s="25" t="s">
        <v>110</v>
      </c>
      <c r="H43" s="51">
        <v>6</v>
      </c>
      <c r="I43" s="129">
        <f t="shared" si="1"/>
        <v>31.91876805295923</v>
      </c>
      <c r="K43" s="51" t="s">
        <v>22</v>
      </c>
      <c r="M43" s="51" t="s">
        <v>494</v>
      </c>
      <c r="N43" s="161" t="s">
        <v>680</v>
      </c>
      <c r="O43" s="144" t="s">
        <v>681</v>
      </c>
      <c r="P43" s="255" t="s">
        <v>682</v>
      </c>
      <c r="Q43" s="51" t="s">
        <v>33</v>
      </c>
      <c r="R43" s="256" t="s">
        <v>505</v>
      </c>
      <c r="S43" s="257" t="s">
        <v>646</v>
      </c>
      <c r="T43" s="161">
        <v>1</v>
      </c>
      <c r="U43" s="161">
        <v>1</v>
      </c>
      <c r="V43" s="161">
        <v>1</v>
      </c>
      <c r="W43" s="161">
        <v>1</v>
      </c>
    </row>
    <row r="44" spans="1:23" x14ac:dyDescent="0.2">
      <c r="A44" s="18">
        <v>42</v>
      </c>
      <c r="B44" s="54" t="s">
        <v>556</v>
      </c>
      <c r="C44" s="144" t="s">
        <v>557</v>
      </c>
      <c r="D44" s="127" t="s">
        <v>558</v>
      </c>
      <c r="F44" s="20">
        <v>11</v>
      </c>
      <c r="G44" s="25" t="s">
        <v>34</v>
      </c>
      <c r="H44" s="51">
        <v>9</v>
      </c>
      <c r="I44" s="129">
        <f t="shared" si="1"/>
        <v>31.630236058672281</v>
      </c>
      <c r="K44" s="51" t="s">
        <v>22</v>
      </c>
      <c r="M44" s="51" t="s">
        <v>500</v>
      </c>
      <c r="N44" s="161" t="s">
        <v>683</v>
      </c>
      <c r="O44" s="144" t="s">
        <v>684</v>
      </c>
      <c r="P44" s="255" t="s">
        <v>685</v>
      </c>
      <c r="Q44" s="51" t="s">
        <v>33</v>
      </c>
      <c r="R44" s="256" t="s">
        <v>539</v>
      </c>
      <c r="S44" s="257" t="s">
        <v>686</v>
      </c>
      <c r="T44" s="161">
        <v>2</v>
      </c>
      <c r="U44" s="161">
        <v>2</v>
      </c>
      <c r="V44" s="161">
        <v>2</v>
      </c>
      <c r="W44" s="161" t="s">
        <v>16</v>
      </c>
    </row>
    <row r="45" spans="1:23" x14ac:dyDescent="0.2">
      <c r="A45" s="18">
        <v>43</v>
      </c>
      <c r="B45" s="54" t="s">
        <v>629</v>
      </c>
      <c r="C45" s="144" t="s">
        <v>630</v>
      </c>
      <c r="D45" s="127" t="s">
        <v>631</v>
      </c>
      <c r="F45" s="20">
        <v>12</v>
      </c>
      <c r="G45" s="25" t="s">
        <v>21</v>
      </c>
      <c r="H45" s="51">
        <v>10</v>
      </c>
      <c r="I45" s="129">
        <f t="shared" si="1"/>
        <v>28.959062302381241</v>
      </c>
      <c r="K45" s="51" t="s">
        <v>22</v>
      </c>
      <c r="M45" s="51" t="s">
        <v>505</v>
      </c>
      <c r="N45" s="161" t="s">
        <v>687</v>
      </c>
      <c r="O45" s="144" t="s">
        <v>688</v>
      </c>
      <c r="P45" s="255" t="s">
        <v>689</v>
      </c>
      <c r="Q45" s="51" t="s">
        <v>33</v>
      </c>
      <c r="R45" s="256" t="s">
        <v>549</v>
      </c>
      <c r="S45" s="257" t="s">
        <v>690</v>
      </c>
      <c r="T45" s="161">
        <v>3</v>
      </c>
      <c r="U45" s="161">
        <v>3</v>
      </c>
      <c r="V45" s="161">
        <v>4</v>
      </c>
      <c r="W45" s="161">
        <v>2</v>
      </c>
    </row>
    <row r="46" spans="1:23" x14ac:dyDescent="0.2">
      <c r="A46" s="18">
        <v>44</v>
      </c>
      <c r="B46" s="54" t="s">
        <v>585</v>
      </c>
      <c r="C46" s="144" t="s">
        <v>586</v>
      </c>
      <c r="D46" s="127" t="s">
        <v>587</v>
      </c>
      <c r="F46" s="20">
        <v>4</v>
      </c>
      <c r="G46" s="25" t="s">
        <v>575</v>
      </c>
      <c r="H46" s="51">
        <v>4</v>
      </c>
      <c r="I46" s="129">
        <f t="shared" si="1"/>
        <v>25</v>
      </c>
      <c r="K46" s="51" t="s">
        <v>22</v>
      </c>
      <c r="M46" s="51" t="s">
        <v>498</v>
      </c>
      <c r="N46" s="161" t="s">
        <v>691</v>
      </c>
      <c r="O46" s="144" t="s">
        <v>692</v>
      </c>
      <c r="P46" s="255" t="s">
        <v>693</v>
      </c>
      <c r="Q46" s="51" t="s">
        <v>33</v>
      </c>
      <c r="R46" s="256" t="s">
        <v>561</v>
      </c>
      <c r="S46" s="257" t="s">
        <v>694</v>
      </c>
      <c r="T46" s="161">
        <v>4</v>
      </c>
      <c r="U46" s="161">
        <v>4</v>
      </c>
      <c r="V46" s="161">
        <v>3</v>
      </c>
      <c r="W46" s="161">
        <v>3</v>
      </c>
    </row>
    <row r="47" spans="1:23" x14ac:dyDescent="0.2">
      <c r="A47" s="18">
        <v>45</v>
      </c>
      <c r="B47" s="54" t="s">
        <v>671</v>
      </c>
      <c r="C47" s="144" t="s">
        <v>672</v>
      </c>
      <c r="D47" s="127" t="s">
        <v>673</v>
      </c>
      <c r="F47" s="20">
        <v>9</v>
      </c>
      <c r="G47" s="25" t="s">
        <v>32</v>
      </c>
      <c r="H47" s="51">
        <v>8</v>
      </c>
      <c r="I47" s="129">
        <f t="shared" si="1"/>
        <v>24.779848344591286</v>
      </c>
      <c r="K47" s="51" t="s">
        <v>22</v>
      </c>
      <c r="M47" s="51" t="s">
        <v>534</v>
      </c>
      <c r="N47" s="161" t="s">
        <v>695</v>
      </c>
      <c r="O47" s="144" t="s">
        <v>696</v>
      </c>
      <c r="P47" s="255" t="s">
        <v>697</v>
      </c>
      <c r="Q47" s="51" t="s">
        <v>33</v>
      </c>
      <c r="R47" s="256" t="s">
        <v>514</v>
      </c>
      <c r="S47" s="257" t="s">
        <v>698</v>
      </c>
      <c r="T47" s="161">
        <v>5</v>
      </c>
      <c r="U47" s="161">
        <v>5</v>
      </c>
      <c r="V47" s="161">
        <v>5</v>
      </c>
      <c r="W47" s="161" t="s">
        <v>17</v>
      </c>
    </row>
    <row r="48" spans="1:23" x14ac:dyDescent="0.2">
      <c r="A48" s="18">
        <v>46</v>
      </c>
      <c r="B48" s="54" t="s">
        <v>562</v>
      </c>
      <c r="C48" s="144" t="s">
        <v>563</v>
      </c>
      <c r="D48" s="127" t="s">
        <v>564</v>
      </c>
      <c r="F48" s="20">
        <v>11</v>
      </c>
      <c r="G48" s="25" t="s">
        <v>34</v>
      </c>
      <c r="H48" s="51">
        <v>10</v>
      </c>
      <c r="I48" s="129">
        <f t="shared" si="1"/>
        <v>20.251452439729437</v>
      </c>
      <c r="K48" s="51" t="s">
        <v>22</v>
      </c>
      <c r="M48" s="51" t="s">
        <v>17</v>
      </c>
      <c r="N48" s="161" t="s">
        <v>699</v>
      </c>
      <c r="O48" s="144" t="s">
        <v>700</v>
      </c>
      <c r="P48" s="255" t="s">
        <v>701</v>
      </c>
      <c r="Q48" s="51" t="s">
        <v>33</v>
      </c>
      <c r="R48" s="256" t="s">
        <v>627</v>
      </c>
      <c r="S48" s="257" t="s">
        <v>515</v>
      </c>
      <c r="T48" s="161" t="s">
        <v>17</v>
      </c>
      <c r="U48" s="161" t="s">
        <v>17</v>
      </c>
      <c r="V48" s="161" t="s">
        <v>17</v>
      </c>
      <c r="W48" s="161" t="s">
        <v>17</v>
      </c>
    </row>
    <row r="49" spans="1:23" ht="25.5" x14ac:dyDescent="0.2">
      <c r="A49" s="18">
        <v>47</v>
      </c>
      <c r="B49" s="54" t="s">
        <v>633</v>
      </c>
      <c r="C49" s="144" t="s">
        <v>634</v>
      </c>
      <c r="D49" s="127" t="s">
        <v>635</v>
      </c>
      <c r="F49" s="20">
        <v>12</v>
      </c>
      <c r="G49" s="25" t="s">
        <v>21</v>
      </c>
      <c r="H49" s="51">
        <v>11</v>
      </c>
      <c r="I49" s="129">
        <f t="shared" si="1"/>
        <v>18.556094711136652</v>
      </c>
      <c r="K49" s="51" t="s">
        <v>22</v>
      </c>
      <c r="M49" s="105" t="s">
        <v>494</v>
      </c>
      <c r="N49" s="214" t="s">
        <v>702</v>
      </c>
      <c r="O49" s="143" t="s">
        <v>703</v>
      </c>
      <c r="P49" s="249" t="s">
        <v>704</v>
      </c>
      <c r="Q49" s="105" t="s">
        <v>110</v>
      </c>
      <c r="R49" s="250" t="s">
        <v>498</v>
      </c>
      <c r="S49" s="251" t="s">
        <v>705</v>
      </c>
      <c r="T49" s="214">
        <v>1</v>
      </c>
      <c r="U49" s="214">
        <v>1</v>
      </c>
      <c r="V49" s="214">
        <v>2</v>
      </c>
      <c r="W49" s="214">
        <v>3</v>
      </c>
    </row>
    <row r="50" spans="1:23" x14ac:dyDescent="0.2">
      <c r="A50" s="18">
        <v>48</v>
      </c>
      <c r="B50" s="54" t="s">
        <v>726</v>
      </c>
      <c r="C50" s="144" t="s">
        <v>727</v>
      </c>
      <c r="D50" s="127" t="s">
        <v>728</v>
      </c>
      <c r="F50" s="20">
        <v>7</v>
      </c>
      <c r="G50" s="25" t="s">
        <v>110</v>
      </c>
      <c r="H50" s="51">
        <v>7</v>
      </c>
      <c r="I50" s="129">
        <f t="shared" si="1"/>
        <v>14.285714285714285</v>
      </c>
      <c r="K50" s="51" t="s">
        <v>22</v>
      </c>
      <c r="M50" s="105" t="s">
        <v>500</v>
      </c>
      <c r="N50" s="214" t="s">
        <v>706</v>
      </c>
      <c r="O50" s="143" t="s">
        <v>707</v>
      </c>
      <c r="P50" s="249" t="s">
        <v>708</v>
      </c>
      <c r="Q50" s="105" t="s">
        <v>110</v>
      </c>
      <c r="R50" s="250" t="s">
        <v>534</v>
      </c>
      <c r="S50" s="251" t="s">
        <v>709</v>
      </c>
      <c r="T50" s="214">
        <v>3</v>
      </c>
      <c r="U50" s="214">
        <v>2</v>
      </c>
      <c r="V50" s="214">
        <v>1</v>
      </c>
      <c r="W50" s="214">
        <v>2</v>
      </c>
    </row>
    <row r="51" spans="1:23" x14ac:dyDescent="0.2">
      <c r="A51" s="18">
        <v>49</v>
      </c>
      <c r="B51" s="54" t="s">
        <v>638</v>
      </c>
      <c r="C51" s="144" t="s">
        <v>639</v>
      </c>
      <c r="D51" s="127" t="s">
        <v>640</v>
      </c>
      <c r="F51" s="20">
        <v>12</v>
      </c>
      <c r="G51" s="25" t="s">
        <v>21</v>
      </c>
      <c r="H51" s="51">
        <v>12</v>
      </c>
      <c r="I51" s="129">
        <f t="shared" si="1"/>
        <v>8.3333333333333321</v>
      </c>
      <c r="K51" s="51" t="s">
        <v>22</v>
      </c>
      <c r="M51" s="105" t="s">
        <v>505</v>
      </c>
      <c r="N51" s="214" t="s">
        <v>710</v>
      </c>
      <c r="O51" s="143" t="s">
        <v>711</v>
      </c>
      <c r="P51" s="249" t="s">
        <v>712</v>
      </c>
      <c r="Q51" s="105" t="s">
        <v>110</v>
      </c>
      <c r="R51" s="250" t="s">
        <v>523</v>
      </c>
      <c r="S51" s="251" t="s">
        <v>713</v>
      </c>
      <c r="T51" s="214">
        <v>7</v>
      </c>
      <c r="U51" s="214">
        <v>3</v>
      </c>
      <c r="V51" s="214">
        <v>3</v>
      </c>
      <c r="W51" s="214">
        <v>1</v>
      </c>
    </row>
    <row r="52" spans="1:23" ht="25.5" x14ac:dyDescent="0.2">
      <c r="A52" s="18">
        <v>50</v>
      </c>
      <c r="B52" s="54" t="s">
        <v>699</v>
      </c>
      <c r="C52" s="144" t="s">
        <v>700</v>
      </c>
      <c r="D52" s="127" t="s">
        <v>701</v>
      </c>
      <c r="F52" s="20">
        <v>6</v>
      </c>
      <c r="G52" s="25" t="s">
        <v>33</v>
      </c>
      <c r="H52" s="51" t="s">
        <v>17</v>
      </c>
      <c r="I52" s="129">
        <f t="shared" si="1"/>
        <v>0</v>
      </c>
      <c r="K52" s="51" t="s">
        <v>22</v>
      </c>
      <c r="M52" s="105" t="s">
        <v>498</v>
      </c>
      <c r="N52" s="214" t="s">
        <v>714</v>
      </c>
      <c r="O52" s="143" t="s">
        <v>715</v>
      </c>
      <c r="P52" s="249" t="s">
        <v>716</v>
      </c>
      <c r="Q52" s="105" t="s">
        <v>110</v>
      </c>
      <c r="R52" s="250" t="s">
        <v>588</v>
      </c>
      <c r="S52" s="251" t="s">
        <v>717</v>
      </c>
      <c r="T52" s="214">
        <v>4</v>
      </c>
      <c r="U52" s="214">
        <v>5</v>
      </c>
      <c r="V52" s="214">
        <v>4</v>
      </c>
      <c r="W52" s="214">
        <v>4</v>
      </c>
    </row>
    <row r="53" spans="1:23" ht="25.5" x14ac:dyDescent="0.2">
      <c r="A53" s="18">
        <v>51</v>
      </c>
      <c r="B53" s="54" t="s">
        <v>511</v>
      </c>
      <c r="C53" s="144" t="s">
        <v>512</v>
      </c>
      <c r="D53" s="127" t="s">
        <v>513</v>
      </c>
      <c r="F53" s="20">
        <v>4</v>
      </c>
      <c r="G53" s="25" t="s">
        <v>138</v>
      </c>
      <c r="H53" s="51" t="s">
        <v>17</v>
      </c>
      <c r="I53" s="129">
        <f t="shared" si="1"/>
        <v>0</v>
      </c>
      <c r="K53" s="51" t="s">
        <v>110</v>
      </c>
      <c r="M53" s="105" t="s">
        <v>534</v>
      </c>
      <c r="N53" s="214" t="s">
        <v>718</v>
      </c>
      <c r="O53" s="143" t="s">
        <v>719</v>
      </c>
      <c r="P53" s="249" t="s">
        <v>720</v>
      </c>
      <c r="Q53" s="105" t="s">
        <v>110</v>
      </c>
      <c r="R53" s="250" t="s">
        <v>547</v>
      </c>
      <c r="S53" s="251" t="s">
        <v>721</v>
      </c>
      <c r="T53" s="214">
        <v>6</v>
      </c>
      <c r="U53" s="214">
        <v>6</v>
      </c>
      <c r="V53" s="214">
        <v>5</v>
      </c>
      <c r="W53" s="214">
        <v>5</v>
      </c>
    </row>
    <row r="54" spans="1:23" x14ac:dyDescent="0.2">
      <c r="A54" s="18">
        <v>52</v>
      </c>
      <c r="B54" s="54" t="s">
        <v>567</v>
      </c>
      <c r="C54" s="144" t="s">
        <v>568</v>
      </c>
      <c r="D54" s="127" t="s">
        <v>569</v>
      </c>
      <c r="F54" s="20">
        <v>11</v>
      </c>
      <c r="G54" s="25" t="s">
        <v>34</v>
      </c>
      <c r="H54" s="51" t="s">
        <v>17</v>
      </c>
      <c r="I54" s="129">
        <f t="shared" si="1"/>
        <v>0</v>
      </c>
      <c r="K54" s="51" t="s">
        <v>110</v>
      </c>
      <c r="M54" s="105" t="s">
        <v>539</v>
      </c>
      <c r="N54" s="214" t="s">
        <v>722</v>
      </c>
      <c r="O54" s="143" t="s">
        <v>723</v>
      </c>
      <c r="P54" s="249" t="s">
        <v>724</v>
      </c>
      <c r="Q54" s="105" t="s">
        <v>110</v>
      </c>
      <c r="R54" s="250" t="s">
        <v>618</v>
      </c>
      <c r="S54" s="251" t="s">
        <v>725</v>
      </c>
      <c r="T54" s="214" t="s">
        <v>259</v>
      </c>
      <c r="U54" s="214">
        <v>4</v>
      </c>
      <c r="V54" s="214">
        <v>6</v>
      </c>
      <c r="W54" s="214" t="s">
        <v>16</v>
      </c>
    </row>
    <row r="55" spans="1:23" x14ac:dyDescent="0.2">
      <c r="A55" s="18">
        <v>53</v>
      </c>
      <c r="B55" s="54" t="s">
        <v>676</v>
      </c>
      <c r="C55" s="144" t="s">
        <v>677</v>
      </c>
      <c r="D55" s="127" t="s">
        <v>678</v>
      </c>
      <c r="F55" s="20">
        <v>9</v>
      </c>
      <c r="G55" s="25" t="s">
        <v>32</v>
      </c>
      <c r="H55" s="51" t="s">
        <v>17</v>
      </c>
      <c r="I55" s="129">
        <f t="shared" si="1"/>
        <v>0</v>
      </c>
      <c r="K55" s="51" t="s">
        <v>110</v>
      </c>
      <c r="M55" s="105" t="s">
        <v>523</v>
      </c>
      <c r="N55" s="214" t="s">
        <v>726</v>
      </c>
      <c r="O55" s="143" t="s">
        <v>727</v>
      </c>
      <c r="P55" s="249" t="s">
        <v>728</v>
      </c>
      <c r="Q55" s="105" t="s">
        <v>110</v>
      </c>
      <c r="R55" s="250" t="s">
        <v>553</v>
      </c>
      <c r="S55" s="251" t="s">
        <v>729</v>
      </c>
      <c r="T55" s="214" t="s">
        <v>16</v>
      </c>
      <c r="U55" s="214">
        <v>7</v>
      </c>
      <c r="V55" s="214" t="s">
        <v>16</v>
      </c>
      <c r="W55" s="214" t="s">
        <v>16</v>
      </c>
    </row>
    <row r="56" spans="1:23" x14ac:dyDescent="0.2">
      <c r="I56"/>
      <c r="K56" s="44"/>
      <c r="M56"/>
      <c r="N56"/>
      <c r="O56"/>
      <c r="Q56"/>
      <c r="R56"/>
      <c r="S56"/>
      <c r="T56"/>
      <c r="U56"/>
      <c r="V56"/>
      <c r="W56"/>
    </row>
    <row r="57" spans="1:23" x14ac:dyDescent="0.2">
      <c r="I57"/>
      <c r="K57" s="44"/>
      <c r="M57"/>
      <c r="N57"/>
      <c r="O57"/>
      <c r="Q57"/>
      <c r="R57"/>
      <c r="S57"/>
      <c r="T57"/>
      <c r="U57"/>
      <c r="V57"/>
      <c r="W57"/>
    </row>
    <row r="58" spans="1:23" x14ac:dyDescent="0.2">
      <c r="I58"/>
      <c r="K58" s="44"/>
      <c r="M58"/>
      <c r="N58"/>
      <c r="O58"/>
      <c r="Q58"/>
      <c r="R58"/>
      <c r="S58"/>
      <c r="T58"/>
      <c r="U58"/>
      <c r="V58"/>
      <c r="W58"/>
    </row>
    <row r="59" spans="1:23" x14ac:dyDescent="0.2">
      <c r="I59"/>
      <c r="K59" s="44"/>
      <c r="M59"/>
      <c r="N59"/>
      <c r="O59"/>
      <c r="Q59"/>
      <c r="R59"/>
      <c r="S59"/>
      <c r="T59"/>
      <c r="U59"/>
      <c r="V59"/>
      <c r="W59"/>
    </row>
    <row r="60" spans="1:23" x14ac:dyDescent="0.2">
      <c r="I60"/>
      <c r="K60" s="44"/>
      <c r="M60"/>
      <c r="N60"/>
      <c r="O60"/>
      <c r="Q60"/>
      <c r="R60"/>
      <c r="S60"/>
      <c r="T60"/>
      <c r="U60"/>
      <c r="V60"/>
      <c r="W60"/>
    </row>
    <row r="61" spans="1:23" x14ac:dyDescent="0.2">
      <c r="I61"/>
      <c r="K61" s="44"/>
      <c r="M61"/>
      <c r="N61"/>
      <c r="O61"/>
      <c r="Q61"/>
      <c r="R61"/>
      <c r="S61"/>
      <c r="T61"/>
      <c r="U61"/>
      <c r="V61"/>
      <c r="W61"/>
    </row>
    <row r="62" spans="1:23" x14ac:dyDescent="0.2">
      <c r="I62"/>
      <c r="K62" s="44"/>
      <c r="M62"/>
      <c r="N62"/>
      <c r="O62"/>
      <c r="Q62"/>
      <c r="R62"/>
      <c r="S62"/>
      <c r="T62"/>
      <c r="U62"/>
      <c r="V62"/>
      <c r="W62"/>
    </row>
    <row r="63" spans="1:23" x14ac:dyDescent="0.2">
      <c r="I63"/>
      <c r="K63" s="44"/>
      <c r="M63"/>
      <c r="N63"/>
      <c r="O63"/>
      <c r="Q63"/>
      <c r="R63"/>
      <c r="S63"/>
      <c r="T63"/>
      <c r="U63"/>
      <c r="V63"/>
      <c r="W63"/>
    </row>
    <row r="64" spans="1:23" x14ac:dyDescent="0.2">
      <c r="I64"/>
      <c r="K64" s="44"/>
      <c r="M64"/>
      <c r="N64"/>
      <c r="O64"/>
      <c r="Q64"/>
      <c r="R64"/>
      <c r="S64"/>
      <c r="T64"/>
      <c r="U64"/>
      <c r="V64"/>
      <c r="W64"/>
    </row>
    <row r="65" spans="9:23" x14ac:dyDescent="0.2">
      <c r="I65"/>
      <c r="K65" s="44"/>
      <c r="M65"/>
      <c r="N65"/>
      <c r="O65"/>
      <c r="Q65"/>
      <c r="R65"/>
      <c r="S65"/>
      <c r="T65"/>
      <c r="U65"/>
      <c r="V65"/>
      <c r="W65"/>
    </row>
    <row r="66" spans="9:23" x14ac:dyDescent="0.2">
      <c r="I66"/>
      <c r="K66" s="44"/>
      <c r="M66"/>
      <c r="N66"/>
      <c r="O66"/>
      <c r="Q66"/>
      <c r="R66"/>
      <c r="S66"/>
      <c r="T66"/>
      <c r="U66"/>
      <c r="V66"/>
      <c r="W66"/>
    </row>
    <row r="67" spans="9:23" x14ac:dyDescent="0.2">
      <c r="I67"/>
      <c r="K67" s="44"/>
      <c r="M67"/>
      <c r="N67"/>
      <c r="O67"/>
      <c r="Q67"/>
      <c r="R67"/>
      <c r="S67"/>
      <c r="T67"/>
      <c r="U67"/>
      <c r="V67"/>
      <c r="W67"/>
    </row>
    <row r="68" spans="9:23" x14ac:dyDescent="0.2">
      <c r="I68"/>
      <c r="K68" s="44"/>
      <c r="M68"/>
      <c r="N68"/>
      <c r="O68"/>
      <c r="Q68"/>
      <c r="R68"/>
      <c r="S68"/>
      <c r="T68"/>
      <c r="U68"/>
      <c r="V68"/>
      <c r="W68"/>
    </row>
    <row r="69" spans="9:23" x14ac:dyDescent="0.2">
      <c r="I69"/>
      <c r="K69" s="44"/>
      <c r="M69"/>
      <c r="N69"/>
      <c r="O69"/>
      <c r="Q69"/>
      <c r="R69"/>
      <c r="S69"/>
      <c r="T69"/>
      <c r="U69"/>
      <c r="V69"/>
      <c r="W69"/>
    </row>
    <row r="70" spans="9:23" x14ac:dyDescent="0.2">
      <c r="I70"/>
      <c r="K70" s="44"/>
      <c r="M70"/>
      <c r="N70"/>
      <c r="O70"/>
      <c r="Q70"/>
      <c r="R70"/>
      <c r="S70"/>
      <c r="T70"/>
      <c r="U70"/>
      <c r="V70"/>
      <c r="W70"/>
    </row>
    <row r="71" spans="9:23" x14ac:dyDescent="0.2">
      <c r="I71"/>
      <c r="K71" s="44"/>
      <c r="M71"/>
      <c r="N71"/>
      <c r="O71"/>
      <c r="Q71"/>
      <c r="R71"/>
      <c r="S71"/>
      <c r="T71"/>
      <c r="U71"/>
      <c r="V71"/>
      <c r="W71"/>
    </row>
    <row r="72" spans="9:23" x14ac:dyDescent="0.2">
      <c r="I72"/>
      <c r="K72" s="44"/>
      <c r="M72"/>
      <c r="N72"/>
      <c r="O72"/>
      <c r="Q72"/>
      <c r="R72"/>
      <c r="S72"/>
      <c r="T72"/>
      <c r="U72"/>
      <c r="V72"/>
      <c r="W72"/>
    </row>
    <row r="73" spans="9:23" x14ac:dyDescent="0.2">
      <c r="I73"/>
      <c r="K73" s="44"/>
      <c r="M73"/>
      <c r="N73"/>
      <c r="O73"/>
      <c r="Q73"/>
      <c r="R73"/>
      <c r="S73"/>
      <c r="T73"/>
      <c r="U73"/>
      <c r="V73"/>
      <c r="W73"/>
    </row>
    <row r="74" spans="9:23" x14ac:dyDescent="0.2">
      <c r="I74"/>
      <c r="K74" s="44"/>
      <c r="M74"/>
      <c r="N74"/>
      <c r="O74"/>
      <c r="Q74"/>
      <c r="R74"/>
      <c r="S74"/>
      <c r="T74"/>
      <c r="U74"/>
      <c r="V74"/>
      <c r="W74"/>
    </row>
    <row r="75" spans="9:23" x14ac:dyDescent="0.2">
      <c r="I75"/>
      <c r="K75" s="44"/>
      <c r="M75"/>
      <c r="N75"/>
      <c r="O75"/>
      <c r="Q75"/>
      <c r="R75"/>
      <c r="S75"/>
      <c r="T75"/>
      <c r="U75"/>
      <c r="V75"/>
      <c r="W75"/>
    </row>
    <row r="76" spans="9:23" x14ac:dyDescent="0.2">
      <c r="I76"/>
      <c r="K76" s="44"/>
      <c r="M76"/>
      <c r="N76"/>
      <c r="O76"/>
      <c r="Q76"/>
      <c r="R76"/>
      <c r="S76"/>
      <c r="T76"/>
      <c r="U76"/>
      <c r="V76"/>
      <c r="W76"/>
    </row>
    <row r="77" spans="9:23" x14ac:dyDescent="0.2">
      <c r="I77"/>
      <c r="K77" s="44"/>
      <c r="M77"/>
      <c r="N77"/>
      <c r="O77"/>
      <c r="Q77"/>
      <c r="R77"/>
      <c r="S77"/>
      <c r="T77"/>
      <c r="U77"/>
      <c r="V77"/>
      <c r="W77"/>
    </row>
    <row r="78" spans="9:23" x14ac:dyDescent="0.2">
      <c r="I78"/>
      <c r="K78" s="44"/>
      <c r="M78"/>
      <c r="N78"/>
      <c r="O78"/>
      <c r="Q78"/>
      <c r="R78"/>
      <c r="S78"/>
      <c r="T78"/>
      <c r="U78"/>
      <c r="V78"/>
      <c r="W78"/>
    </row>
    <row r="79" spans="9:23" x14ac:dyDescent="0.2">
      <c r="I79"/>
      <c r="K79" s="44"/>
      <c r="M79"/>
      <c r="N79"/>
      <c r="O79"/>
      <c r="Q79"/>
      <c r="R79"/>
      <c r="S79"/>
      <c r="T79"/>
      <c r="U79"/>
      <c r="V79"/>
      <c r="W79"/>
    </row>
    <row r="80" spans="9:23" x14ac:dyDescent="0.2">
      <c r="I80"/>
      <c r="K80" s="44"/>
      <c r="M80"/>
      <c r="N80"/>
      <c r="O80"/>
      <c r="Q80"/>
      <c r="R80"/>
      <c r="S80"/>
      <c r="T80"/>
      <c r="U80"/>
      <c r="V80"/>
      <c r="W80"/>
    </row>
    <row r="81" spans="9:23" x14ac:dyDescent="0.2">
      <c r="I81"/>
      <c r="K81"/>
      <c r="M81" s="26"/>
      <c r="N81" s="26"/>
      <c r="O81" s="44"/>
      <c r="Q81"/>
      <c r="R81"/>
      <c r="S81"/>
      <c r="T81"/>
      <c r="U81"/>
      <c r="V81"/>
      <c r="W81"/>
    </row>
    <row r="82" spans="9:23" x14ac:dyDescent="0.2">
      <c r="I82"/>
      <c r="K82"/>
      <c r="M82" s="26"/>
      <c r="N82" s="26"/>
      <c r="O82" s="44"/>
      <c r="Q82"/>
      <c r="R82"/>
      <c r="S82"/>
      <c r="T82"/>
      <c r="U82"/>
      <c r="V82"/>
      <c r="W82"/>
    </row>
    <row r="83" spans="9:23" x14ac:dyDescent="0.2">
      <c r="I83"/>
      <c r="K83"/>
      <c r="M83" s="26"/>
      <c r="N83" s="26"/>
      <c r="O83" s="44"/>
      <c r="Q83"/>
      <c r="R83"/>
      <c r="S83"/>
      <c r="T83"/>
      <c r="U83"/>
      <c r="V83"/>
      <c r="W83"/>
    </row>
    <row r="84" spans="9:23" x14ac:dyDescent="0.2">
      <c r="I84"/>
      <c r="K84"/>
      <c r="M84" s="26"/>
      <c r="N84" s="26"/>
      <c r="O84" s="44"/>
      <c r="Q84"/>
      <c r="R84"/>
      <c r="S84"/>
      <c r="T84"/>
      <c r="U84"/>
      <c r="V84"/>
      <c r="W84"/>
    </row>
    <row r="85" spans="9:23" x14ac:dyDescent="0.2">
      <c r="I85" s="22"/>
      <c r="K85"/>
      <c r="M85" s="26"/>
      <c r="N85" s="26"/>
      <c r="O85" s="44"/>
      <c r="Q85"/>
      <c r="R85"/>
      <c r="S85"/>
      <c r="T85"/>
      <c r="U85"/>
      <c r="V85"/>
      <c r="W85"/>
    </row>
    <row r="86" spans="9:23" x14ac:dyDescent="0.2">
      <c r="I86" s="22"/>
      <c r="K86"/>
      <c r="M86" s="26"/>
      <c r="N86" s="26"/>
      <c r="O86" s="44"/>
      <c r="Q86"/>
      <c r="R86"/>
      <c r="S86"/>
      <c r="T86"/>
      <c r="U86"/>
      <c r="V86"/>
      <c r="W86"/>
    </row>
    <row r="87" spans="9:23" x14ac:dyDescent="0.2">
      <c r="I87" s="22"/>
      <c r="K87"/>
      <c r="M87" s="26"/>
      <c r="N87" s="26"/>
      <c r="O87" s="44"/>
      <c r="Q87"/>
      <c r="R87"/>
      <c r="S87"/>
      <c r="T87"/>
      <c r="U87"/>
      <c r="V87"/>
      <c r="W87"/>
    </row>
    <row r="88" spans="9:23" x14ac:dyDescent="0.2">
      <c r="I88" s="22"/>
      <c r="K88"/>
      <c r="M88" s="26"/>
      <c r="N88" s="26"/>
      <c r="O88" s="44"/>
      <c r="Q88"/>
      <c r="R88"/>
      <c r="S88"/>
      <c r="T88"/>
      <c r="U88"/>
      <c r="V88"/>
      <c r="W88"/>
    </row>
    <row r="89" spans="9:23" x14ac:dyDescent="0.2">
      <c r="I89" s="22"/>
      <c r="K89"/>
      <c r="M89" s="26"/>
      <c r="N89" s="26"/>
      <c r="O89" s="44"/>
      <c r="Q89"/>
      <c r="R89"/>
      <c r="S89"/>
      <c r="T89"/>
      <c r="U89"/>
      <c r="V89"/>
      <c r="W89"/>
    </row>
    <row r="90" spans="9:23" x14ac:dyDescent="0.2">
      <c r="I90" s="22"/>
      <c r="K90"/>
      <c r="M90" s="26"/>
      <c r="N90" s="26"/>
      <c r="O90" s="44"/>
      <c r="Q90"/>
      <c r="R90"/>
      <c r="S90"/>
      <c r="T90"/>
      <c r="U90"/>
      <c r="V90"/>
      <c r="W90"/>
    </row>
    <row r="91" spans="9:23" x14ac:dyDescent="0.2">
      <c r="I91" s="22"/>
      <c r="K91"/>
      <c r="M91" s="26"/>
      <c r="N91" s="26"/>
      <c r="O91" s="44"/>
      <c r="Q91"/>
      <c r="R91"/>
      <c r="S91"/>
      <c r="T91"/>
      <c r="U91"/>
      <c r="V91"/>
      <c r="W91"/>
    </row>
    <row r="92" spans="9:23" x14ac:dyDescent="0.2">
      <c r="I92" s="22"/>
      <c r="K92"/>
      <c r="M92"/>
      <c r="N92"/>
      <c r="P92" s="26"/>
      <c r="Q92" s="44"/>
      <c r="R92"/>
      <c r="S92"/>
      <c r="T92"/>
      <c r="U92"/>
      <c r="V92"/>
      <c r="W92"/>
    </row>
    <row r="93" spans="9:23" x14ac:dyDescent="0.2">
      <c r="I93" s="22"/>
      <c r="K93"/>
      <c r="M93"/>
      <c r="N93"/>
      <c r="O93"/>
      <c r="Q93"/>
      <c r="R93"/>
      <c r="S93"/>
      <c r="T93"/>
      <c r="U93"/>
      <c r="V93"/>
      <c r="W93"/>
    </row>
    <row r="94" spans="9:23" x14ac:dyDescent="0.2">
      <c r="I94" s="22"/>
      <c r="K94"/>
      <c r="M94"/>
      <c r="N94"/>
      <c r="O94"/>
      <c r="Q94"/>
      <c r="R94"/>
      <c r="S94"/>
      <c r="T94"/>
      <c r="U94"/>
      <c r="V94"/>
      <c r="W94"/>
    </row>
    <row r="95" spans="9:23" x14ac:dyDescent="0.2">
      <c r="I95" s="22"/>
      <c r="K95"/>
      <c r="M95"/>
      <c r="N95"/>
      <c r="O95"/>
      <c r="Q95"/>
      <c r="R95"/>
      <c r="S95"/>
      <c r="T95"/>
      <c r="U95"/>
      <c r="V95"/>
      <c r="W95"/>
    </row>
    <row r="96" spans="9:23" x14ac:dyDescent="0.2">
      <c r="I96" s="22"/>
      <c r="K96"/>
      <c r="M96"/>
      <c r="N96"/>
      <c r="O96"/>
      <c r="Q96"/>
      <c r="R96"/>
      <c r="S96"/>
      <c r="T96"/>
      <c r="U96"/>
      <c r="V96"/>
      <c r="W96"/>
    </row>
    <row r="97" spans="9:23" x14ac:dyDescent="0.2">
      <c r="I97" s="22"/>
      <c r="K97"/>
      <c r="M97"/>
      <c r="N97"/>
      <c r="O97"/>
      <c r="Q97"/>
      <c r="R97"/>
      <c r="S97"/>
      <c r="T97"/>
      <c r="U97"/>
      <c r="V97"/>
      <c r="W97"/>
    </row>
    <row r="98" spans="9:23" x14ac:dyDescent="0.2">
      <c r="I98" s="22"/>
      <c r="K98"/>
      <c r="M98"/>
      <c r="N98"/>
      <c r="O98"/>
      <c r="Q98"/>
      <c r="R98"/>
      <c r="S98"/>
      <c r="T98"/>
      <c r="U98"/>
      <c r="V98"/>
      <c r="W98"/>
    </row>
    <row r="99" spans="9:23" x14ac:dyDescent="0.2">
      <c r="I99" s="22"/>
      <c r="K99"/>
      <c r="M99"/>
      <c r="N99"/>
      <c r="O99"/>
      <c r="Q99"/>
      <c r="R99"/>
      <c r="S99"/>
      <c r="T99"/>
      <c r="U99"/>
      <c r="V99"/>
      <c r="W99"/>
    </row>
    <row r="100" spans="9:23" x14ac:dyDescent="0.2">
      <c r="I100" s="22"/>
      <c r="K100"/>
      <c r="M100"/>
      <c r="N100"/>
      <c r="O100"/>
      <c r="Q100"/>
      <c r="R100"/>
      <c r="S100"/>
      <c r="T100"/>
      <c r="U100"/>
      <c r="V100"/>
      <c r="W100"/>
    </row>
    <row r="101" spans="9:23" x14ac:dyDescent="0.2">
      <c r="I101" s="22"/>
      <c r="K101"/>
      <c r="M101"/>
      <c r="N101"/>
      <c r="O101"/>
      <c r="Q101"/>
      <c r="R101"/>
      <c r="S101"/>
      <c r="T101"/>
      <c r="U101"/>
      <c r="V101"/>
      <c r="W101"/>
    </row>
    <row r="102" spans="9:23" x14ac:dyDescent="0.2">
      <c r="I102" s="22"/>
      <c r="K102"/>
      <c r="M102"/>
      <c r="N102"/>
      <c r="O102"/>
      <c r="Q102"/>
      <c r="R102"/>
      <c r="S102"/>
      <c r="T102"/>
      <c r="U102"/>
      <c r="V102"/>
      <c r="W102"/>
    </row>
    <row r="103" spans="9:23" x14ac:dyDescent="0.2">
      <c r="I103" s="22"/>
      <c r="K103"/>
      <c r="M103"/>
      <c r="N103"/>
      <c r="O103"/>
      <c r="Q103"/>
      <c r="R103"/>
      <c r="S103"/>
      <c r="T103"/>
      <c r="U103"/>
      <c r="V103"/>
      <c r="W103"/>
    </row>
    <row r="104" spans="9:23" x14ac:dyDescent="0.2">
      <c r="I104" s="22"/>
      <c r="K104"/>
      <c r="M104"/>
      <c r="N104"/>
      <c r="O104"/>
      <c r="Q104"/>
      <c r="R104"/>
      <c r="S104"/>
      <c r="T104"/>
      <c r="U104"/>
      <c r="V104"/>
      <c r="W104"/>
    </row>
    <row r="105" spans="9:23" x14ac:dyDescent="0.2">
      <c r="I105" s="22"/>
      <c r="K105"/>
      <c r="M105"/>
      <c r="N105"/>
      <c r="O105"/>
      <c r="Q105"/>
      <c r="R105"/>
      <c r="S105"/>
      <c r="T105"/>
      <c r="U105"/>
      <c r="V105"/>
      <c r="W105"/>
    </row>
    <row r="106" spans="9:23" x14ac:dyDescent="0.2">
      <c r="I106" s="22"/>
      <c r="K106"/>
      <c r="M106"/>
      <c r="N106"/>
      <c r="O106"/>
      <c r="Q106"/>
      <c r="R106"/>
      <c r="S106"/>
      <c r="T106"/>
      <c r="U106"/>
      <c r="V106"/>
      <c r="W106"/>
    </row>
    <row r="107" spans="9:23" x14ac:dyDescent="0.2">
      <c r="I107" s="22"/>
      <c r="K107"/>
      <c r="M107"/>
      <c r="N107"/>
      <c r="O107"/>
      <c r="Q107"/>
      <c r="R107"/>
      <c r="S107"/>
      <c r="T107"/>
      <c r="U107"/>
      <c r="V107"/>
      <c r="W107"/>
    </row>
    <row r="108" spans="9:23" x14ac:dyDescent="0.2">
      <c r="I108" s="22"/>
      <c r="K108"/>
      <c r="M108"/>
      <c r="N108"/>
      <c r="O108"/>
      <c r="Q108"/>
      <c r="R108"/>
      <c r="S108"/>
      <c r="T108"/>
      <c r="U108"/>
      <c r="V108"/>
      <c r="W108"/>
    </row>
    <row r="109" spans="9:23" x14ac:dyDescent="0.2">
      <c r="I109" s="22"/>
      <c r="K109"/>
      <c r="M109"/>
      <c r="N109"/>
      <c r="O109"/>
      <c r="Q109"/>
      <c r="R109"/>
      <c r="S109"/>
      <c r="T109"/>
      <c r="U109"/>
      <c r="V109"/>
      <c r="W109"/>
    </row>
    <row r="110" spans="9:23" x14ac:dyDescent="0.2">
      <c r="K110"/>
      <c r="M110"/>
      <c r="N110"/>
      <c r="O110"/>
      <c r="Q110"/>
      <c r="R110"/>
      <c r="S110"/>
      <c r="T110"/>
      <c r="U110"/>
      <c r="V110"/>
      <c r="W110"/>
    </row>
    <row r="111" spans="9:23" x14ac:dyDescent="0.2">
      <c r="K111"/>
      <c r="M111"/>
      <c r="N111"/>
      <c r="O111"/>
      <c r="Q111"/>
      <c r="R111"/>
      <c r="S111"/>
      <c r="T111"/>
      <c r="U111"/>
      <c r="V111"/>
      <c r="W111"/>
    </row>
    <row r="112" spans="9:23" x14ac:dyDescent="0.2">
      <c r="K112"/>
      <c r="M112"/>
      <c r="N112"/>
      <c r="O112"/>
      <c r="Q112"/>
      <c r="R112"/>
      <c r="S112"/>
      <c r="T112"/>
      <c r="U112"/>
      <c r="V112"/>
      <c r="W112"/>
    </row>
    <row r="113" spans="11:23" x14ac:dyDescent="0.2">
      <c r="K113"/>
      <c r="M113"/>
      <c r="N113"/>
      <c r="O113"/>
      <c r="Q113"/>
      <c r="R113"/>
      <c r="S113"/>
      <c r="T113"/>
      <c r="U113"/>
      <c r="V113"/>
      <c r="W113"/>
    </row>
    <row r="114" spans="11:23" x14ac:dyDescent="0.2">
      <c r="K114"/>
      <c r="M114"/>
      <c r="N114"/>
      <c r="O114"/>
      <c r="Q114"/>
      <c r="R114"/>
      <c r="S114"/>
      <c r="T114"/>
      <c r="U114"/>
      <c r="V114"/>
      <c r="W114"/>
    </row>
    <row r="115" spans="11:23" x14ac:dyDescent="0.2">
      <c r="K115"/>
      <c r="M115"/>
      <c r="N115"/>
      <c r="O115"/>
      <c r="Q115"/>
      <c r="R115"/>
      <c r="S115"/>
      <c r="T115"/>
      <c r="U115"/>
      <c r="V115"/>
      <c r="W115"/>
    </row>
    <row r="116" spans="11:23" x14ac:dyDescent="0.2">
      <c r="K116"/>
      <c r="M116"/>
      <c r="N116"/>
      <c r="O116"/>
      <c r="Q116"/>
      <c r="R116"/>
      <c r="S116"/>
      <c r="T116"/>
      <c r="U116"/>
      <c r="V116"/>
      <c r="W116"/>
    </row>
    <row r="117" spans="11:23" x14ac:dyDescent="0.2">
      <c r="K117"/>
      <c r="M117"/>
      <c r="N117"/>
      <c r="O117"/>
      <c r="Q117"/>
      <c r="R117"/>
      <c r="S117"/>
      <c r="T117"/>
      <c r="U117"/>
      <c r="V117"/>
      <c r="W117"/>
    </row>
    <row r="118" spans="11:23" x14ac:dyDescent="0.2">
      <c r="K118"/>
      <c r="M118"/>
      <c r="N118"/>
      <c r="O118"/>
      <c r="Q118"/>
      <c r="R118"/>
      <c r="S118"/>
      <c r="T118"/>
      <c r="U118"/>
      <c r="V118"/>
      <c r="W118"/>
    </row>
    <row r="119" spans="11:23" x14ac:dyDescent="0.2">
      <c r="K119"/>
      <c r="M119"/>
      <c r="N119"/>
      <c r="O119"/>
      <c r="Q119"/>
      <c r="R119"/>
      <c r="S119"/>
      <c r="T119"/>
      <c r="U119"/>
      <c r="V119"/>
      <c r="W119"/>
    </row>
    <row r="120" spans="11:23" x14ac:dyDescent="0.2">
      <c r="K120"/>
      <c r="M120"/>
      <c r="N120"/>
      <c r="O120"/>
      <c r="Q120"/>
      <c r="R120"/>
      <c r="S120"/>
      <c r="T120"/>
      <c r="U120"/>
      <c r="V120"/>
      <c r="W120"/>
    </row>
    <row r="121" spans="11:23" x14ac:dyDescent="0.2">
      <c r="K121"/>
      <c r="M121"/>
      <c r="N121"/>
      <c r="O121"/>
      <c r="Q121"/>
      <c r="R121"/>
      <c r="S121"/>
      <c r="T121"/>
      <c r="U121"/>
      <c r="V121"/>
      <c r="W121"/>
    </row>
    <row r="122" spans="11:23" x14ac:dyDescent="0.2">
      <c r="K122"/>
      <c r="M122"/>
      <c r="N122"/>
      <c r="O122"/>
      <c r="Q122"/>
      <c r="R122"/>
      <c r="S122"/>
      <c r="T122"/>
      <c r="U122"/>
      <c r="V122"/>
      <c r="W122"/>
    </row>
    <row r="123" spans="11:23" x14ac:dyDescent="0.2">
      <c r="K123"/>
      <c r="M123"/>
      <c r="N123"/>
      <c r="O123"/>
      <c r="Q123"/>
      <c r="R123"/>
      <c r="S123"/>
      <c r="T123"/>
      <c r="U123"/>
      <c r="V123"/>
      <c r="W123"/>
    </row>
    <row r="124" spans="11:23" x14ac:dyDescent="0.2">
      <c r="K124"/>
      <c r="M124"/>
      <c r="N124"/>
      <c r="O124"/>
      <c r="Q124"/>
      <c r="R124"/>
      <c r="S124"/>
      <c r="T124"/>
      <c r="U124"/>
      <c r="V124"/>
      <c r="W124"/>
    </row>
    <row r="125" spans="11:23" x14ac:dyDescent="0.2">
      <c r="K125"/>
      <c r="M125"/>
      <c r="N125"/>
      <c r="O125"/>
      <c r="Q125"/>
      <c r="R125"/>
      <c r="S125"/>
      <c r="T125"/>
      <c r="U125"/>
      <c r="V125"/>
      <c r="W125"/>
    </row>
    <row r="126" spans="11:23" x14ac:dyDescent="0.2">
      <c r="K126"/>
      <c r="M126"/>
      <c r="N126"/>
      <c r="O126"/>
      <c r="Q126"/>
      <c r="R126"/>
      <c r="S126"/>
      <c r="T126"/>
      <c r="U126"/>
      <c r="V126"/>
      <c r="W126"/>
    </row>
    <row r="127" spans="11:23" x14ac:dyDescent="0.2">
      <c r="K127"/>
      <c r="M127"/>
      <c r="N127"/>
      <c r="O127"/>
      <c r="Q127"/>
      <c r="R127"/>
      <c r="S127"/>
      <c r="T127"/>
      <c r="U127"/>
      <c r="V127"/>
      <c r="W127"/>
    </row>
    <row r="128" spans="11:23" x14ac:dyDescent="0.2">
      <c r="K128"/>
      <c r="M128"/>
      <c r="N128"/>
      <c r="O128"/>
      <c r="Q128"/>
      <c r="R128"/>
      <c r="S128"/>
      <c r="T128"/>
      <c r="U128"/>
      <c r="V128"/>
      <c r="W128"/>
    </row>
    <row r="129" spans="11:23" x14ac:dyDescent="0.2">
      <c r="K129"/>
      <c r="M129"/>
      <c r="N129"/>
      <c r="O129"/>
      <c r="Q129"/>
      <c r="R129"/>
      <c r="S129"/>
      <c r="T129"/>
      <c r="U129"/>
      <c r="V129"/>
      <c r="W129"/>
    </row>
    <row r="130" spans="11:23" x14ac:dyDescent="0.2">
      <c r="K130"/>
      <c r="M130"/>
      <c r="N130"/>
      <c r="O130"/>
      <c r="Q130"/>
      <c r="R130"/>
      <c r="S130"/>
      <c r="T130"/>
      <c r="U130"/>
      <c r="V130"/>
      <c r="W130"/>
    </row>
    <row r="131" spans="11:23" x14ac:dyDescent="0.2">
      <c r="K131"/>
      <c r="M131"/>
      <c r="N131"/>
      <c r="O131"/>
      <c r="Q131"/>
      <c r="R131"/>
      <c r="S131"/>
      <c r="T131"/>
      <c r="U131"/>
      <c r="V131"/>
      <c r="W131"/>
    </row>
    <row r="132" spans="11:23" x14ac:dyDescent="0.2">
      <c r="K132"/>
      <c r="M132"/>
      <c r="N132"/>
      <c r="O132"/>
      <c r="Q132"/>
      <c r="R132"/>
      <c r="S132"/>
      <c r="T132"/>
      <c r="U132"/>
      <c r="V132"/>
      <c r="W132"/>
    </row>
    <row r="133" spans="11:23" x14ac:dyDescent="0.2">
      <c r="K133"/>
      <c r="M133"/>
      <c r="N133"/>
      <c r="O133"/>
      <c r="Q133"/>
      <c r="R133"/>
      <c r="S133"/>
      <c r="T133"/>
      <c r="U133"/>
      <c r="V133"/>
      <c r="W133"/>
    </row>
    <row r="134" spans="11:23" x14ac:dyDescent="0.2">
      <c r="K134"/>
      <c r="M134"/>
      <c r="N134"/>
      <c r="O134"/>
      <c r="Q134"/>
      <c r="R134"/>
      <c r="S134"/>
      <c r="T134"/>
      <c r="U134"/>
      <c r="V134"/>
      <c r="W134"/>
    </row>
    <row r="135" spans="11:23" x14ac:dyDescent="0.2">
      <c r="K135"/>
      <c r="M135"/>
      <c r="N135"/>
      <c r="O135"/>
      <c r="Q135"/>
      <c r="R135"/>
      <c r="S135"/>
      <c r="T135"/>
      <c r="U135"/>
      <c r="V135"/>
      <c r="W135"/>
    </row>
    <row r="136" spans="11:23" x14ac:dyDescent="0.2">
      <c r="K136"/>
      <c r="M136"/>
      <c r="N136"/>
      <c r="O136"/>
      <c r="Q136"/>
      <c r="R136"/>
      <c r="S136"/>
      <c r="T136"/>
      <c r="U136"/>
      <c r="V136"/>
      <c r="W136"/>
    </row>
    <row r="137" spans="11:23" x14ac:dyDescent="0.2">
      <c r="K137"/>
      <c r="M137"/>
      <c r="N137"/>
      <c r="O137"/>
      <c r="Q137"/>
      <c r="R137"/>
      <c r="S137"/>
      <c r="T137"/>
      <c r="U137"/>
      <c r="V137"/>
      <c r="W137"/>
    </row>
    <row r="138" spans="11:23" x14ac:dyDescent="0.2">
      <c r="K138"/>
      <c r="M138"/>
      <c r="N138"/>
      <c r="O138"/>
      <c r="Q138"/>
      <c r="R138"/>
      <c r="S138"/>
      <c r="T138"/>
      <c r="U138"/>
      <c r="V138"/>
      <c r="W138"/>
    </row>
    <row r="139" spans="11:23" x14ac:dyDescent="0.2">
      <c r="K139"/>
      <c r="M139"/>
      <c r="N139"/>
      <c r="O139"/>
      <c r="Q139"/>
      <c r="R139"/>
      <c r="S139"/>
      <c r="T139"/>
      <c r="U139"/>
      <c r="V139"/>
      <c r="W139"/>
    </row>
    <row r="140" spans="11:23" x14ac:dyDescent="0.2">
      <c r="K140"/>
      <c r="M140"/>
      <c r="N140"/>
      <c r="O140"/>
      <c r="Q140"/>
      <c r="R140"/>
      <c r="S140"/>
      <c r="T140"/>
      <c r="U140"/>
      <c r="V140"/>
      <c r="W140"/>
    </row>
    <row r="141" spans="11:23" x14ac:dyDescent="0.2">
      <c r="K141"/>
      <c r="M141"/>
      <c r="N141"/>
      <c r="O141"/>
      <c r="Q141"/>
      <c r="R141"/>
      <c r="S141"/>
      <c r="T141"/>
      <c r="U141"/>
      <c r="V141"/>
      <c r="W141"/>
    </row>
    <row r="142" spans="11:23" x14ac:dyDescent="0.2">
      <c r="K142"/>
      <c r="M142"/>
      <c r="N142"/>
      <c r="O142"/>
      <c r="Q142"/>
      <c r="R142"/>
      <c r="S142"/>
      <c r="T142"/>
      <c r="U142"/>
      <c r="V142"/>
      <c r="W142"/>
    </row>
    <row r="143" spans="11:23" x14ac:dyDescent="0.2">
      <c r="K143"/>
      <c r="M143"/>
      <c r="N143"/>
      <c r="O143"/>
      <c r="Q143"/>
      <c r="R143"/>
      <c r="S143"/>
      <c r="T143"/>
      <c r="U143"/>
      <c r="V143"/>
      <c r="W143"/>
    </row>
    <row r="144" spans="11:23" x14ac:dyDescent="0.2">
      <c r="K144"/>
      <c r="M144"/>
      <c r="N144"/>
      <c r="O144"/>
      <c r="Q144"/>
      <c r="R144"/>
      <c r="S144"/>
      <c r="T144"/>
      <c r="U144"/>
      <c r="V144"/>
      <c r="W144"/>
    </row>
    <row r="145" spans="11:23" x14ac:dyDescent="0.2">
      <c r="K145"/>
      <c r="M145"/>
      <c r="N145"/>
      <c r="O145"/>
      <c r="Q145"/>
      <c r="R145"/>
      <c r="S145"/>
      <c r="T145"/>
      <c r="U145"/>
      <c r="V145"/>
      <c r="W145"/>
    </row>
    <row r="146" spans="11:23" x14ac:dyDescent="0.2">
      <c r="K146"/>
      <c r="M146"/>
      <c r="N146"/>
      <c r="O146"/>
      <c r="Q146"/>
      <c r="R146"/>
      <c r="S146"/>
      <c r="T146"/>
      <c r="U146"/>
      <c r="V146"/>
      <c r="W146"/>
    </row>
    <row r="147" spans="11:23" x14ac:dyDescent="0.2">
      <c r="K147"/>
      <c r="M147"/>
      <c r="N147"/>
      <c r="O147"/>
      <c r="Q147"/>
      <c r="R147"/>
      <c r="S147"/>
      <c r="T147"/>
      <c r="U147"/>
      <c r="V147"/>
      <c r="W147"/>
    </row>
    <row r="148" spans="11:23" x14ac:dyDescent="0.2">
      <c r="K148"/>
      <c r="M148"/>
      <c r="N148"/>
      <c r="O148"/>
      <c r="Q148"/>
      <c r="R148"/>
      <c r="S148"/>
      <c r="T148"/>
      <c r="U148"/>
      <c r="V148"/>
      <c r="W148"/>
    </row>
    <row r="149" spans="11:23" x14ac:dyDescent="0.2">
      <c r="K149"/>
      <c r="M149"/>
      <c r="N149"/>
      <c r="O149"/>
      <c r="Q149"/>
      <c r="R149"/>
      <c r="S149"/>
      <c r="T149"/>
      <c r="U149"/>
      <c r="V149"/>
      <c r="W149"/>
    </row>
    <row r="150" spans="11:23" x14ac:dyDescent="0.2">
      <c r="K150"/>
      <c r="M150"/>
      <c r="N150"/>
      <c r="O150"/>
      <c r="Q150"/>
      <c r="R150"/>
      <c r="S150"/>
      <c r="T150"/>
      <c r="U150"/>
      <c r="V150"/>
      <c r="W150"/>
    </row>
    <row r="151" spans="11:23" x14ac:dyDescent="0.2">
      <c r="K151"/>
      <c r="M151"/>
      <c r="N151"/>
      <c r="O151"/>
      <c r="Q151"/>
      <c r="R151"/>
      <c r="S151"/>
      <c r="T151"/>
      <c r="U151"/>
      <c r="V151"/>
      <c r="W151"/>
    </row>
    <row r="152" spans="11:23" x14ac:dyDescent="0.2">
      <c r="K152"/>
      <c r="M152"/>
      <c r="N152"/>
      <c r="O152"/>
      <c r="Q152"/>
      <c r="R152"/>
      <c r="S152"/>
      <c r="T152"/>
      <c r="U152"/>
      <c r="V152"/>
      <c r="W152"/>
    </row>
    <row r="153" spans="11:23" x14ac:dyDescent="0.2">
      <c r="K153"/>
      <c r="M153"/>
      <c r="N153"/>
      <c r="O153"/>
      <c r="Q153"/>
      <c r="R153"/>
      <c r="S153"/>
      <c r="T153"/>
      <c r="U153"/>
      <c r="V153"/>
      <c r="W153"/>
    </row>
    <row r="154" spans="11:23" x14ac:dyDescent="0.2">
      <c r="K154"/>
      <c r="M154"/>
      <c r="N154"/>
      <c r="O154"/>
      <c r="Q154"/>
      <c r="R154"/>
      <c r="S154"/>
      <c r="T154"/>
      <c r="U154"/>
      <c r="V154"/>
      <c r="W154"/>
    </row>
    <row r="155" spans="11:23" x14ac:dyDescent="0.2">
      <c r="K155"/>
      <c r="M155"/>
      <c r="N155"/>
      <c r="O155"/>
      <c r="Q155"/>
      <c r="R155"/>
      <c r="S155"/>
      <c r="T155"/>
      <c r="U155"/>
      <c r="V155"/>
      <c r="W155"/>
    </row>
    <row r="156" spans="11:23" x14ac:dyDescent="0.2">
      <c r="K156"/>
      <c r="M156"/>
      <c r="N156"/>
      <c r="O156"/>
      <c r="Q156"/>
      <c r="R156"/>
      <c r="S156"/>
      <c r="T156"/>
      <c r="U156"/>
      <c r="V156"/>
      <c r="W156"/>
    </row>
    <row r="157" spans="11:23" x14ac:dyDescent="0.2">
      <c r="K157"/>
      <c r="M157"/>
      <c r="N157"/>
      <c r="O157"/>
      <c r="Q157"/>
      <c r="R157"/>
      <c r="S157"/>
      <c r="T157"/>
      <c r="U157"/>
      <c r="V157"/>
      <c r="W157"/>
    </row>
    <row r="158" spans="11:23" x14ac:dyDescent="0.2">
      <c r="K158"/>
      <c r="M158"/>
      <c r="N158"/>
      <c r="O158"/>
      <c r="Q158"/>
      <c r="R158"/>
      <c r="S158"/>
      <c r="T158"/>
      <c r="U158"/>
      <c r="V158"/>
      <c r="W158"/>
    </row>
    <row r="159" spans="11:23" x14ac:dyDescent="0.2">
      <c r="K159"/>
      <c r="M159"/>
      <c r="N159"/>
      <c r="O159"/>
      <c r="Q159"/>
      <c r="R159"/>
      <c r="S159"/>
      <c r="T159"/>
      <c r="U159"/>
      <c r="V159"/>
      <c r="W159"/>
    </row>
    <row r="160" spans="11:23" x14ac:dyDescent="0.2">
      <c r="K160"/>
      <c r="M160"/>
      <c r="N160"/>
      <c r="O160"/>
      <c r="Q160"/>
      <c r="R160"/>
      <c r="S160"/>
      <c r="T160"/>
      <c r="U160"/>
      <c r="V160"/>
      <c r="W160"/>
    </row>
    <row r="161" spans="11:23" x14ac:dyDescent="0.2">
      <c r="K161"/>
      <c r="M161"/>
      <c r="N161"/>
      <c r="O161"/>
      <c r="Q161"/>
      <c r="R161"/>
      <c r="S161"/>
      <c r="T161"/>
      <c r="U161"/>
      <c r="V161"/>
      <c r="W161"/>
    </row>
    <row r="162" spans="11:23" x14ac:dyDescent="0.2">
      <c r="K162"/>
      <c r="M162"/>
      <c r="N162"/>
      <c r="O162"/>
      <c r="Q162"/>
      <c r="R162"/>
      <c r="S162"/>
      <c r="T162"/>
      <c r="U162"/>
      <c r="V162"/>
      <c r="W162"/>
    </row>
    <row r="163" spans="11:23" x14ac:dyDescent="0.2">
      <c r="K163"/>
      <c r="M163"/>
      <c r="N163"/>
      <c r="O163"/>
      <c r="Q163"/>
      <c r="R163"/>
      <c r="S163"/>
      <c r="T163"/>
      <c r="U163"/>
      <c r="V163"/>
      <c r="W163"/>
    </row>
    <row r="164" spans="11:23" x14ac:dyDescent="0.2">
      <c r="K164"/>
      <c r="M164"/>
      <c r="N164"/>
      <c r="O164"/>
      <c r="Q164"/>
      <c r="R164"/>
      <c r="S164"/>
      <c r="T164"/>
      <c r="U164"/>
      <c r="V164"/>
      <c r="W164"/>
    </row>
    <row r="165" spans="11:23" x14ac:dyDescent="0.2">
      <c r="K165"/>
      <c r="M165"/>
      <c r="N165"/>
      <c r="O165"/>
      <c r="Q165"/>
      <c r="R165"/>
      <c r="S165"/>
      <c r="T165"/>
      <c r="U165"/>
      <c r="V165"/>
      <c r="W165"/>
    </row>
    <row r="166" spans="11:23" x14ac:dyDescent="0.2">
      <c r="K166"/>
      <c r="M166"/>
      <c r="N166"/>
      <c r="O166"/>
      <c r="Q166"/>
      <c r="R166"/>
      <c r="S166"/>
      <c r="T166"/>
      <c r="U166"/>
      <c r="V166"/>
      <c r="W166"/>
    </row>
    <row r="167" spans="11:23" x14ac:dyDescent="0.2">
      <c r="K167"/>
      <c r="M167"/>
      <c r="N167"/>
      <c r="O167"/>
      <c r="Q167"/>
      <c r="R167"/>
      <c r="S167"/>
      <c r="T167"/>
      <c r="U167"/>
      <c r="V167"/>
      <c r="W167"/>
    </row>
    <row r="168" spans="11:23" x14ac:dyDescent="0.2">
      <c r="K168"/>
      <c r="M168"/>
      <c r="N168"/>
      <c r="O168"/>
      <c r="Q168"/>
      <c r="R168"/>
      <c r="S168"/>
      <c r="T168"/>
      <c r="U168"/>
      <c r="V168"/>
      <c r="W168"/>
    </row>
    <row r="169" spans="11:23" x14ac:dyDescent="0.2">
      <c r="K169"/>
      <c r="M169"/>
      <c r="N169"/>
      <c r="O169"/>
      <c r="Q169"/>
      <c r="R169"/>
      <c r="S169"/>
      <c r="T169"/>
      <c r="U169"/>
      <c r="V169"/>
      <c r="W169"/>
    </row>
    <row r="170" spans="11:23" x14ac:dyDescent="0.2">
      <c r="K170"/>
      <c r="M170"/>
      <c r="N170"/>
      <c r="O170"/>
      <c r="Q170"/>
      <c r="R170"/>
      <c r="S170"/>
      <c r="T170"/>
      <c r="U170"/>
      <c r="V170"/>
      <c r="W170"/>
    </row>
    <row r="171" spans="11:23" x14ac:dyDescent="0.2">
      <c r="K171"/>
      <c r="M171"/>
      <c r="N171"/>
      <c r="O171"/>
      <c r="Q171"/>
      <c r="R171"/>
      <c r="S171"/>
      <c r="T171"/>
      <c r="U171"/>
      <c r="V171"/>
      <c r="W171"/>
    </row>
    <row r="172" spans="11:23" x14ac:dyDescent="0.2">
      <c r="K172"/>
      <c r="M172"/>
      <c r="N172"/>
      <c r="O172"/>
      <c r="Q172"/>
      <c r="R172"/>
      <c r="S172"/>
      <c r="T172"/>
      <c r="U172"/>
      <c r="V172"/>
      <c r="W172"/>
    </row>
    <row r="173" spans="11:23" x14ac:dyDescent="0.2">
      <c r="K173"/>
      <c r="M173"/>
      <c r="N173"/>
      <c r="O173"/>
      <c r="Q173"/>
      <c r="R173"/>
      <c r="S173"/>
      <c r="T173"/>
      <c r="U173"/>
      <c r="V173"/>
      <c r="W173"/>
    </row>
    <row r="174" spans="11:23" x14ac:dyDescent="0.2">
      <c r="K174"/>
      <c r="M174"/>
      <c r="N174"/>
      <c r="O174"/>
      <c r="Q174"/>
      <c r="R174"/>
      <c r="S174"/>
      <c r="T174"/>
      <c r="U174"/>
      <c r="V174"/>
      <c r="W174"/>
    </row>
    <row r="175" spans="11:23" x14ac:dyDescent="0.2">
      <c r="K175"/>
      <c r="M175"/>
      <c r="N175"/>
      <c r="O175"/>
      <c r="Q175"/>
      <c r="R175"/>
      <c r="S175"/>
      <c r="T175"/>
      <c r="U175"/>
      <c r="V175"/>
      <c r="W175"/>
    </row>
    <row r="176" spans="11:23" x14ac:dyDescent="0.2">
      <c r="K176"/>
      <c r="M176"/>
      <c r="N176"/>
      <c r="O176"/>
      <c r="Q176"/>
      <c r="R176"/>
      <c r="S176"/>
      <c r="T176"/>
      <c r="U176"/>
      <c r="V176"/>
      <c r="W176"/>
    </row>
    <row r="177" spans="11:23" x14ac:dyDescent="0.2">
      <c r="K177"/>
      <c r="M177"/>
      <c r="N177"/>
      <c r="O177"/>
      <c r="Q177"/>
      <c r="R177"/>
      <c r="S177"/>
      <c r="T177"/>
      <c r="U177"/>
      <c r="V177"/>
      <c r="W177"/>
    </row>
    <row r="178" spans="11:23" x14ac:dyDescent="0.2">
      <c r="K178"/>
      <c r="M178"/>
      <c r="N178"/>
      <c r="O178"/>
      <c r="Q178"/>
      <c r="R178"/>
      <c r="S178"/>
      <c r="T178"/>
      <c r="U178"/>
      <c r="V178"/>
      <c r="W178"/>
    </row>
    <row r="179" spans="11:23" x14ac:dyDescent="0.2">
      <c r="K179"/>
      <c r="M179"/>
      <c r="N179"/>
      <c r="O179"/>
      <c r="Q179"/>
      <c r="R179"/>
      <c r="S179"/>
      <c r="T179"/>
      <c r="U179"/>
      <c r="V179"/>
      <c r="W179"/>
    </row>
    <row r="180" spans="11:23" x14ac:dyDescent="0.2">
      <c r="K180"/>
      <c r="M180"/>
      <c r="N180"/>
      <c r="O180"/>
      <c r="Q180"/>
      <c r="R180"/>
      <c r="S180"/>
      <c r="T180"/>
      <c r="U180"/>
      <c r="V180"/>
      <c r="W180"/>
    </row>
    <row r="181" spans="11:23" x14ac:dyDescent="0.2">
      <c r="K181"/>
      <c r="M181"/>
      <c r="N181"/>
      <c r="O181"/>
      <c r="Q181"/>
      <c r="R181"/>
      <c r="S181"/>
      <c r="T181"/>
      <c r="U181"/>
      <c r="V181"/>
      <c r="W181"/>
    </row>
    <row r="182" spans="11:23" x14ac:dyDescent="0.2">
      <c r="K182"/>
      <c r="M182"/>
      <c r="N182"/>
      <c r="O182"/>
      <c r="Q182"/>
      <c r="R182"/>
      <c r="S182"/>
      <c r="T182"/>
      <c r="U182"/>
      <c r="V182"/>
      <c r="W182"/>
    </row>
    <row r="183" spans="11:23" x14ac:dyDescent="0.2">
      <c r="K183"/>
      <c r="M183"/>
      <c r="N183"/>
      <c r="O183"/>
      <c r="Q183"/>
      <c r="R183"/>
      <c r="S183"/>
      <c r="T183"/>
      <c r="U183"/>
      <c r="V183"/>
      <c r="W183"/>
    </row>
    <row r="184" spans="11:23" x14ac:dyDescent="0.2">
      <c r="K184"/>
      <c r="M184"/>
      <c r="N184"/>
      <c r="O184"/>
      <c r="Q184"/>
      <c r="R184"/>
      <c r="S184"/>
      <c r="T184"/>
      <c r="U184"/>
      <c r="V184"/>
      <c r="W184"/>
    </row>
    <row r="185" spans="11:23" x14ac:dyDescent="0.2">
      <c r="K185"/>
      <c r="M185"/>
      <c r="N185"/>
      <c r="O185"/>
      <c r="Q185"/>
      <c r="R185"/>
      <c r="S185"/>
      <c r="T185"/>
      <c r="U185"/>
      <c r="V185"/>
      <c r="W185"/>
    </row>
    <row r="186" spans="11:23" x14ac:dyDescent="0.2">
      <c r="K186"/>
      <c r="M186"/>
      <c r="N186"/>
      <c r="O186"/>
      <c r="Q186"/>
      <c r="R186"/>
      <c r="S186"/>
      <c r="T186"/>
      <c r="U186"/>
      <c r="V186"/>
      <c r="W186"/>
    </row>
  </sheetData>
  <sortState xmlns:xlrd2="http://schemas.microsoft.com/office/spreadsheetml/2017/richdata2" ref="B3:I55">
    <sortCondition descending="1" ref="I3:I55"/>
  </sortState>
  <phoneticPr fontId="5" type="noConversion"/>
  <hyperlinks>
    <hyperlink ref="C39" r:id="rId1" display="BERNOS Blaise" xr:uid="{EC591F81-50A7-4762-9606-088DBAA3F977}"/>
    <hyperlink ref="C31" r:id="rId2" display="NOBLET Erwan" xr:uid="{D1A14793-F709-4C89-A5C3-7233FD3F0620}"/>
    <hyperlink ref="C46" r:id="rId3" display="OLIVIERI Bernard" xr:uid="{7BCE7C09-FE63-43C8-9329-34823BD34A3B}"/>
    <hyperlink ref="C14" r:id="rId4" display="SAUVAN Jean-Pierre" xr:uid="{4D7274F5-9543-460C-8ABC-4ED5A4AF4DCF}"/>
    <hyperlink ref="C36" r:id="rId5" display="CROYEAU Jean Marie" xr:uid="{8F4073B5-D87F-447B-8790-284C1CAA6C20}"/>
    <hyperlink ref="O31" r:id="rId6" display="BERNOS Blaise" xr:uid="{E4E01AD0-688E-4089-9DD8-A47D92F0D465}"/>
    <hyperlink ref="O5" r:id="rId7" display="NOBLET Erwan" xr:uid="{36AECB17-D572-4716-BB65-CD42A29EDAF1}"/>
    <hyperlink ref="O11" r:id="rId8" display="OLIVIERI Bernard" xr:uid="{FFCAA957-1F0F-4DE2-A3AC-942FB0A36E10}"/>
    <hyperlink ref="O17" r:id="rId9" display="SAUVAN Jean-Pierre" xr:uid="{6661F0D4-5C36-4BA7-A73A-DCA7A9C547DB}"/>
    <hyperlink ref="O34" r:id="rId10" display="CROYEAU Jean Marie" xr:uid="{221C45D4-E24F-4771-8CF4-13623A531139}"/>
    <hyperlink ref="O7" r:id="rId11" display="NOBLET Erwan" xr:uid="{DED9D36B-5681-46AD-88E9-58A0F1F45C53}"/>
    <hyperlink ref="N1" r:id="rId12" xr:uid="{B95D5E62-0DE7-4AD6-AB4C-1D1E78122DC0}"/>
  </hyperlinks>
  <pageMargins left="0.78740157499999996" right="0.78740157499999996" top="0.984251969" bottom="0.984251969" header="0.4921259845" footer="0.4921259845"/>
  <pageSetup paperSize="9" orientation="portrait" r:id="rId13"/>
  <headerFooter alignWithMargins="0"/>
  <ignoredErrors>
    <ignoredError sqref="J4 J51:J54 J42:J50 J37:J41 J30:J36 J19:J29 J8:J18 J3 J5:J7" numberStoredAsText="1"/>
  </ignoredErrors>
  <drawing r:id="rId1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53"/>
  <sheetViews>
    <sheetView zoomScaleNormal="100" workbookViewId="0"/>
  </sheetViews>
  <sheetFormatPr baseColWidth="10" defaultColWidth="11.5703125" defaultRowHeight="12.75" x14ac:dyDescent="0.2"/>
  <cols>
    <col min="1" max="1" width="5.5703125" style="39" customWidth="1"/>
    <col min="2" max="2" width="10.5703125" style="39" customWidth="1"/>
    <col min="3" max="3" width="29.5703125" customWidth="1"/>
    <col min="4" max="4" width="35.140625" style="26" bestFit="1" customWidth="1"/>
    <col min="5" max="5" width="0.85546875" customWidth="1"/>
    <col min="6" max="6" width="7.42578125" style="24" customWidth="1"/>
    <col min="7" max="7" width="6.7109375" style="17" customWidth="1"/>
    <col min="8" max="8" width="8.140625" style="1" customWidth="1"/>
    <col min="9" max="9" width="10.85546875" style="23" customWidth="1"/>
    <col min="10" max="10" width="6.28515625" customWidth="1"/>
    <col min="11" max="11" width="7.5703125" style="45" customWidth="1"/>
    <col min="12" max="12" width="1.7109375" customWidth="1"/>
    <col min="13" max="13" width="6.42578125" style="45" customWidth="1"/>
    <col min="14" max="14" width="11.5703125" style="45" customWidth="1"/>
    <col min="15" max="15" width="28.28515625" style="142" customWidth="1"/>
    <col min="16" max="16" width="36" style="128" customWidth="1"/>
    <col min="17" max="17" width="6.5703125" style="45" bestFit="1" customWidth="1"/>
    <col min="18" max="18" width="4.85546875" style="39" customWidth="1"/>
    <col min="19" max="19" width="2" style="45" customWidth="1"/>
    <col min="20" max="20" width="6.5703125" style="45" bestFit="1" customWidth="1"/>
    <col min="21" max="21" width="6.5703125" style="45" customWidth="1"/>
    <col min="22" max="22" width="6.5703125" style="45" bestFit="1" customWidth="1"/>
    <col min="23" max="24" width="6.5703125" style="45" customWidth="1"/>
  </cols>
  <sheetData>
    <row r="1" spans="1:24" s="17" customFormat="1" ht="26.45" customHeight="1" x14ac:dyDescent="0.2">
      <c r="A1" s="1"/>
      <c r="B1" s="81" t="s">
        <v>762</v>
      </c>
      <c r="D1" s="67"/>
      <c r="F1" s="24"/>
      <c r="H1" s="1"/>
      <c r="I1" s="23"/>
      <c r="K1" s="24"/>
      <c r="M1" s="24"/>
      <c r="N1" s="109" t="s">
        <v>1</v>
      </c>
      <c r="O1" s="81"/>
      <c r="P1" s="90"/>
      <c r="Q1" s="24"/>
      <c r="R1" s="1"/>
      <c r="S1" s="24"/>
      <c r="T1" s="24"/>
      <c r="U1" s="24"/>
      <c r="V1" s="24"/>
      <c r="W1" s="24"/>
      <c r="X1" s="24"/>
    </row>
    <row r="2" spans="1:24" s="17" customFormat="1" ht="39" customHeight="1" x14ac:dyDescent="0.2">
      <c r="A2" s="18" t="s">
        <v>11</v>
      </c>
      <c r="B2" s="18" t="s">
        <v>12</v>
      </c>
      <c r="C2" s="18" t="s">
        <v>13</v>
      </c>
      <c r="D2" s="48" t="s">
        <v>20</v>
      </c>
      <c r="F2" s="18" t="s">
        <v>18</v>
      </c>
      <c r="G2" s="18" t="s">
        <v>15</v>
      </c>
      <c r="H2" s="18" t="s">
        <v>19</v>
      </c>
      <c r="I2" s="18" t="s">
        <v>124</v>
      </c>
      <c r="K2" s="88" t="s">
        <v>123</v>
      </c>
      <c r="M2" s="88" t="s">
        <v>3</v>
      </c>
      <c r="N2" s="88" t="s">
        <v>12</v>
      </c>
      <c r="O2" s="37" t="s">
        <v>13</v>
      </c>
      <c r="P2" s="88" t="s">
        <v>14</v>
      </c>
      <c r="Q2" s="88" t="s">
        <v>2</v>
      </c>
      <c r="R2" s="88" t="s">
        <v>50</v>
      </c>
      <c r="S2" s="89"/>
      <c r="T2" s="193" t="s">
        <v>4</v>
      </c>
      <c r="U2" s="193" t="s">
        <v>5</v>
      </c>
      <c r="V2" s="193" t="s">
        <v>6</v>
      </c>
      <c r="W2" s="193" t="s">
        <v>37</v>
      </c>
      <c r="X2" s="121"/>
    </row>
    <row r="3" spans="1:24" x14ac:dyDescent="0.2">
      <c r="A3" s="18">
        <v>1</v>
      </c>
      <c r="B3" s="54" t="s">
        <v>731</v>
      </c>
      <c r="C3" s="130" t="s">
        <v>732</v>
      </c>
      <c r="D3" s="52" t="s">
        <v>733</v>
      </c>
      <c r="F3" s="20">
        <v>8</v>
      </c>
      <c r="G3" s="25" t="s">
        <v>22</v>
      </c>
      <c r="H3" s="51" t="s">
        <v>74</v>
      </c>
      <c r="I3" s="129">
        <f t="shared" ref="I3:I32" si="0">IF(OR(H3="DSQ",H3="RAF",H3="DNC",H3="DPG"),0,IF(OR(H3="DNS",H3="DNF"),100*(($F3-$F3+1)/$F3)+50*(LOG($F3/$F3)),100*(($F3-H3+1)/$F3)+50*(LOG($F3/H3))))</f>
        <v>145.15449934959719</v>
      </c>
      <c r="K3" s="51" t="s">
        <v>22</v>
      </c>
      <c r="M3" s="105" t="s">
        <v>74</v>
      </c>
      <c r="N3" s="106" t="s">
        <v>731</v>
      </c>
      <c r="O3" s="143" t="s">
        <v>732</v>
      </c>
      <c r="P3" s="132" t="s">
        <v>733</v>
      </c>
      <c r="Q3" s="105" t="s">
        <v>22</v>
      </c>
      <c r="R3" s="107" t="s">
        <v>77</v>
      </c>
      <c r="S3" s="108"/>
      <c r="T3" s="106" t="s">
        <v>74</v>
      </c>
      <c r="U3" s="106" t="s">
        <v>75</v>
      </c>
      <c r="V3" s="106" t="s">
        <v>75</v>
      </c>
      <c r="W3" s="106" t="s">
        <v>74</v>
      </c>
      <c r="X3" s="123"/>
    </row>
    <row r="4" spans="1:24" x14ac:dyDescent="0.2">
      <c r="A4" s="18">
        <v>2</v>
      </c>
      <c r="B4" s="54" t="s">
        <v>354</v>
      </c>
      <c r="C4" s="53" t="s">
        <v>116</v>
      </c>
      <c r="D4" s="52" t="s">
        <v>133</v>
      </c>
      <c r="F4" s="20">
        <v>6</v>
      </c>
      <c r="G4" s="25" t="s">
        <v>23</v>
      </c>
      <c r="H4" s="51" t="s">
        <v>74</v>
      </c>
      <c r="I4" s="129">
        <f t="shared" si="0"/>
        <v>138.90756251918219</v>
      </c>
      <c r="K4" s="51" t="s">
        <v>22</v>
      </c>
      <c r="M4" s="105" t="s">
        <v>75</v>
      </c>
      <c r="N4" s="106" t="s">
        <v>734</v>
      </c>
      <c r="O4" s="143" t="s">
        <v>735</v>
      </c>
      <c r="P4" s="132" t="s">
        <v>736</v>
      </c>
      <c r="Q4" s="105" t="s">
        <v>22</v>
      </c>
      <c r="R4" s="107" t="s">
        <v>79</v>
      </c>
      <c r="S4" s="108"/>
      <c r="T4" s="106" t="s">
        <v>76</v>
      </c>
      <c r="U4" s="106" t="s">
        <v>74</v>
      </c>
      <c r="V4" s="106" t="s">
        <v>77</v>
      </c>
      <c r="W4" s="106" t="s">
        <v>75</v>
      </c>
      <c r="X4" s="123"/>
    </row>
    <row r="5" spans="1:24" x14ac:dyDescent="0.2">
      <c r="A5" s="18">
        <v>3</v>
      </c>
      <c r="B5" s="54" t="s">
        <v>754</v>
      </c>
      <c r="C5" s="53" t="s">
        <v>126</v>
      </c>
      <c r="D5" s="52" t="s">
        <v>127</v>
      </c>
      <c r="F5" s="20">
        <v>5</v>
      </c>
      <c r="G5" s="25" t="s">
        <v>358</v>
      </c>
      <c r="H5" s="51" t="s">
        <v>74</v>
      </c>
      <c r="I5" s="129">
        <f t="shared" si="0"/>
        <v>134.94850021680094</v>
      </c>
      <c r="K5" s="51" t="s">
        <v>22</v>
      </c>
      <c r="M5" s="105" t="s">
        <v>76</v>
      </c>
      <c r="N5" s="106" t="s">
        <v>737</v>
      </c>
      <c r="O5" s="143" t="s">
        <v>120</v>
      </c>
      <c r="P5" s="132" t="s">
        <v>738</v>
      </c>
      <c r="Q5" s="105" t="s">
        <v>22</v>
      </c>
      <c r="R5" s="107" t="s">
        <v>80</v>
      </c>
      <c r="S5" s="108"/>
      <c r="T5" s="214" t="s">
        <v>75</v>
      </c>
      <c r="U5" s="214" t="s">
        <v>77</v>
      </c>
      <c r="V5" s="214" t="s">
        <v>74</v>
      </c>
      <c r="W5" s="106" t="s">
        <v>259</v>
      </c>
      <c r="X5" s="123"/>
    </row>
    <row r="6" spans="1:24" x14ac:dyDescent="0.2">
      <c r="A6" s="18">
        <v>4</v>
      </c>
      <c r="B6" s="54" t="s">
        <v>748</v>
      </c>
      <c r="C6" s="53" t="s">
        <v>113</v>
      </c>
      <c r="D6" s="52" t="s">
        <v>132</v>
      </c>
      <c r="F6" s="20">
        <v>4</v>
      </c>
      <c r="G6" s="25" t="s">
        <v>110</v>
      </c>
      <c r="H6" s="51" t="s">
        <v>74</v>
      </c>
      <c r="I6" s="129">
        <f t="shared" si="0"/>
        <v>130.10299956639813</v>
      </c>
      <c r="K6" s="51" t="s">
        <v>22</v>
      </c>
      <c r="M6" s="105" t="s">
        <v>77</v>
      </c>
      <c r="N6" s="106" t="s">
        <v>111</v>
      </c>
      <c r="O6" s="143" t="s">
        <v>112</v>
      </c>
      <c r="P6" s="132" t="s">
        <v>739</v>
      </c>
      <c r="Q6" s="105" t="s">
        <v>22</v>
      </c>
      <c r="R6" s="107" t="s">
        <v>73</v>
      </c>
      <c r="S6" s="108"/>
      <c r="T6" s="214" t="s">
        <v>78</v>
      </c>
      <c r="U6" s="214" t="s">
        <v>76</v>
      </c>
      <c r="V6" s="214" t="s">
        <v>76</v>
      </c>
      <c r="W6" s="106" t="s">
        <v>77</v>
      </c>
      <c r="X6" s="123"/>
    </row>
    <row r="7" spans="1:24" x14ac:dyDescent="0.2">
      <c r="A7" s="18">
        <v>5</v>
      </c>
      <c r="B7" s="54" t="s">
        <v>758</v>
      </c>
      <c r="C7" s="53" t="s">
        <v>759</v>
      </c>
      <c r="D7" s="52" t="s">
        <v>760</v>
      </c>
      <c r="F7" s="20">
        <v>4</v>
      </c>
      <c r="G7" s="25" t="s">
        <v>21</v>
      </c>
      <c r="H7" s="51" t="s">
        <v>74</v>
      </c>
      <c r="I7" s="129">
        <f t="shared" si="0"/>
        <v>130.10299956639813</v>
      </c>
      <c r="K7" s="51" t="s">
        <v>22</v>
      </c>
      <c r="M7" s="105" t="s">
        <v>78</v>
      </c>
      <c r="N7" s="106" t="s">
        <v>101</v>
      </c>
      <c r="O7" s="143" t="s">
        <v>52</v>
      </c>
      <c r="P7" s="132" t="s">
        <v>125</v>
      </c>
      <c r="Q7" s="105" t="s">
        <v>22</v>
      </c>
      <c r="R7" s="107" t="s">
        <v>90</v>
      </c>
      <c r="S7" s="108"/>
      <c r="T7" s="214" t="s">
        <v>77</v>
      </c>
      <c r="U7" s="214" t="s">
        <v>78</v>
      </c>
      <c r="V7" s="214" t="s">
        <v>78</v>
      </c>
      <c r="W7" s="106" t="s">
        <v>76</v>
      </c>
      <c r="X7" s="123"/>
    </row>
    <row r="8" spans="1:24" x14ac:dyDescent="0.2">
      <c r="A8" s="18">
        <v>6</v>
      </c>
      <c r="B8" s="54" t="s">
        <v>75</v>
      </c>
      <c r="C8" s="130" t="s">
        <v>140</v>
      </c>
      <c r="D8" s="52" t="s">
        <v>141</v>
      </c>
      <c r="F8" s="20">
        <v>3</v>
      </c>
      <c r="G8" s="25" t="s">
        <v>138</v>
      </c>
      <c r="H8" s="51" t="s">
        <v>74</v>
      </c>
      <c r="I8" s="129">
        <f t="shared" si="0"/>
        <v>123.85606273598313</v>
      </c>
      <c r="K8" s="51" t="s">
        <v>22</v>
      </c>
      <c r="M8" s="105" t="s">
        <v>79</v>
      </c>
      <c r="N8" s="106" t="s">
        <v>740</v>
      </c>
      <c r="O8" s="143" t="s">
        <v>154</v>
      </c>
      <c r="P8" s="132" t="s">
        <v>366</v>
      </c>
      <c r="Q8" s="105" t="s">
        <v>22</v>
      </c>
      <c r="R8" s="107" t="s">
        <v>158</v>
      </c>
      <c r="S8" s="108"/>
      <c r="T8" s="214" t="s">
        <v>79</v>
      </c>
      <c r="U8" s="214" t="s">
        <v>17</v>
      </c>
      <c r="V8" s="214" t="s">
        <v>79</v>
      </c>
      <c r="W8" s="106" t="s">
        <v>78</v>
      </c>
      <c r="X8" s="123"/>
    </row>
    <row r="9" spans="1:24" x14ac:dyDescent="0.2">
      <c r="A9" s="18">
        <v>7</v>
      </c>
      <c r="B9" s="54" t="s">
        <v>734</v>
      </c>
      <c r="C9" s="53" t="s">
        <v>735</v>
      </c>
      <c r="D9" s="52" t="s">
        <v>736</v>
      </c>
      <c r="F9" s="20">
        <v>8</v>
      </c>
      <c r="G9" s="25" t="s">
        <v>22</v>
      </c>
      <c r="H9" s="51" t="s">
        <v>75</v>
      </c>
      <c r="I9" s="129">
        <f t="shared" si="0"/>
        <v>117.60299956639813</v>
      </c>
      <c r="K9" s="51" t="s">
        <v>22</v>
      </c>
      <c r="M9" s="105" t="s">
        <v>80</v>
      </c>
      <c r="N9" s="106" t="s">
        <v>365</v>
      </c>
      <c r="O9" s="143" t="s">
        <v>341</v>
      </c>
      <c r="P9" s="132" t="s">
        <v>741</v>
      </c>
      <c r="Q9" s="105" t="s">
        <v>22</v>
      </c>
      <c r="R9" s="107" t="s">
        <v>243</v>
      </c>
      <c r="S9" s="108"/>
      <c r="T9" s="214" t="s">
        <v>80</v>
      </c>
      <c r="U9" s="214" t="s">
        <v>79</v>
      </c>
      <c r="V9" s="214" t="s">
        <v>80</v>
      </c>
      <c r="W9" s="106" t="s">
        <v>17</v>
      </c>
      <c r="X9" s="123"/>
    </row>
    <row r="10" spans="1:24" x14ac:dyDescent="0.2">
      <c r="A10" s="18">
        <v>8</v>
      </c>
      <c r="B10" s="54" t="s">
        <v>136</v>
      </c>
      <c r="C10" s="66" t="s">
        <v>137</v>
      </c>
      <c r="D10" s="52" t="s">
        <v>131</v>
      </c>
      <c r="F10" s="20">
        <v>6</v>
      </c>
      <c r="G10" s="25" t="s">
        <v>23</v>
      </c>
      <c r="H10" s="51" t="s">
        <v>75</v>
      </c>
      <c r="I10" s="129">
        <f t="shared" si="0"/>
        <v>107.18939606931647</v>
      </c>
      <c r="K10" s="51" t="s">
        <v>22</v>
      </c>
      <c r="M10" s="105" t="s">
        <v>87</v>
      </c>
      <c r="N10" s="106" t="s">
        <v>367</v>
      </c>
      <c r="O10" s="143" t="s">
        <v>342</v>
      </c>
      <c r="P10" s="132" t="s">
        <v>368</v>
      </c>
      <c r="Q10" s="105" t="s">
        <v>22</v>
      </c>
      <c r="R10" s="107" t="s">
        <v>408</v>
      </c>
      <c r="S10" s="108"/>
      <c r="T10" s="214" t="s">
        <v>17</v>
      </c>
      <c r="U10" s="214" t="s">
        <v>17</v>
      </c>
      <c r="V10" s="214" t="s">
        <v>17</v>
      </c>
      <c r="W10" s="106" t="s">
        <v>17</v>
      </c>
      <c r="X10" s="123"/>
    </row>
    <row r="11" spans="1:24" x14ac:dyDescent="0.2">
      <c r="A11" s="18">
        <v>9</v>
      </c>
      <c r="B11" s="54" t="s">
        <v>361</v>
      </c>
      <c r="C11" s="53" t="s">
        <v>130</v>
      </c>
      <c r="D11" s="162" t="s">
        <v>763</v>
      </c>
      <c r="F11" s="20">
        <v>5</v>
      </c>
      <c r="G11" s="25" t="s">
        <v>358</v>
      </c>
      <c r="H11" s="51" t="s">
        <v>75</v>
      </c>
      <c r="I11" s="129">
        <f t="shared" si="0"/>
        <v>99.897000433601875</v>
      </c>
      <c r="K11" s="51" t="s">
        <v>138</v>
      </c>
      <c r="M11" s="51" t="s">
        <v>74</v>
      </c>
      <c r="N11" s="54" t="s">
        <v>75</v>
      </c>
      <c r="O11" s="144" t="s">
        <v>140</v>
      </c>
      <c r="P11" s="127" t="s">
        <v>141</v>
      </c>
      <c r="Q11" s="51" t="s">
        <v>138</v>
      </c>
      <c r="R11" s="86" t="s">
        <v>76</v>
      </c>
      <c r="S11" s="92"/>
      <c r="T11" s="161" t="s">
        <v>74</v>
      </c>
      <c r="U11" s="161">
        <v>1</v>
      </c>
      <c r="V11" s="161">
        <v>1</v>
      </c>
      <c r="W11" s="54" t="s">
        <v>74</v>
      </c>
      <c r="X11" s="123"/>
    </row>
    <row r="12" spans="1:24" x14ac:dyDescent="0.2">
      <c r="A12" s="18">
        <v>10</v>
      </c>
      <c r="B12" s="54" t="s">
        <v>737</v>
      </c>
      <c r="C12" s="53" t="s">
        <v>120</v>
      </c>
      <c r="D12" s="52" t="s">
        <v>738</v>
      </c>
      <c r="F12" s="20">
        <v>8</v>
      </c>
      <c r="G12" s="25" t="s">
        <v>22</v>
      </c>
      <c r="H12" s="51" t="s">
        <v>76</v>
      </c>
      <c r="I12" s="129">
        <f t="shared" si="0"/>
        <v>96.298436613614058</v>
      </c>
      <c r="K12" s="51" t="s">
        <v>138</v>
      </c>
      <c r="M12" s="51" t="s">
        <v>75</v>
      </c>
      <c r="N12" s="54" t="s">
        <v>95</v>
      </c>
      <c r="O12" s="144" t="s">
        <v>55</v>
      </c>
      <c r="P12" s="127" t="s">
        <v>139</v>
      </c>
      <c r="Q12" s="51" t="s">
        <v>138</v>
      </c>
      <c r="R12" s="86" t="s">
        <v>79</v>
      </c>
      <c r="S12" s="92"/>
      <c r="T12" s="161" t="s">
        <v>75</v>
      </c>
      <c r="U12" s="161">
        <v>2</v>
      </c>
      <c r="V12" s="161">
        <v>2</v>
      </c>
      <c r="W12" s="54" t="s">
        <v>75</v>
      </c>
      <c r="X12" s="123"/>
    </row>
    <row r="13" spans="1:24" x14ac:dyDescent="0.2">
      <c r="A13" s="18">
        <v>11</v>
      </c>
      <c r="B13" s="54" t="s">
        <v>749</v>
      </c>
      <c r="C13" s="130" t="s">
        <v>56</v>
      </c>
      <c r="D13" s="52" t="s">
        <v>406</v>
      </c>
      <c r="F13" s="20">
        <v>4</v>
      </c>
      <c r="G13" s="25" t="s">
        <v>110</v>
      </c>
      <c r="H13" s="51" t="s">
        <v>75</v>
      </c>
      <c r="I13" s="129">
        <f t="shared" si="0"/>
        <v>90.051499783199063</v>
      </c>
      <c r="K13" s="51" t="s">
        <v>138</v>
      </c>
      <c r="M13" s="51" t="s">
        <v>76</v>
      </c>
      <c r="N13" s="54" t="s">
        <v>742</v>
      </c>
      <c r="O13" s="144" t="s">
        <v>81</v>
      </c>
      <c r="P13" s="127" t="s">
        <v>142</v>
      </c>
      <c r="Q13" s="51" t="s">
        <v>138</v>
      </c>
      <c r="R13" s="86" t="s">
        <v>73</v>
      </c>
      <c r="S13" s="92"/>
      <c r="T13" s="161" t="s">
        <v>17</v>
      </c>
      <c r="U13" s="161">
        <v>3</v>
      </c>
      <c r="V13" s="161">
        <v>3</v>
      </c>
      <c r="W13" s="54" t="s">
        <v>17</v>
      </c>
      <c r="X13" s="123"/>
    </row>
    <row r="14" spans="1:24" x14ac:dyDescent="0.2">
      <c r="A14" s="18">
        <v>12</v>
      </c>
      <c r="B14" s="54" t="s">
        <v>258</v>
      </c>
      <c r="C14" s="53" t="s">
        <v>51</v>
      </c>
      <c r="D14" s="52" t="s">
        <v>129</v>
      </c>
      <c r="F14" s="20">
        <v>4</v>
      </c>
      <c r="G14" s="25" t="s">
        <v>21</v>
      </c>
      <c r="H14" s="51" t="s">
        <v>75</v>
      </c>
      <c r="I14" s="129">
        <f t="shared" si="0"/>
        <v>90.051499783199063</v>
      </c>
      <c r="K14" s="51" t="s">
        <v>23</v>
      </c>
      <c r="M14" s="105" t="s">
        <v>74</v>
      </c>
      <c r="N14" s="106" t="s">
        <v>354</v>
      </c>
      <c r="O14" s="143" t="s">
        <v>116</v>
      </c>
      <c r="P14" s="132" t="s">
        <v>133</v>
      </c>
      <c r="Q14" s="105" t="s">
        <v>23</v>
      </c>
      <c r="R14" s="107" t="s">
        <v>76</v>
      </c>
      <c r="S14" s="108"/>
      <c r="T14" s="214" t="s">
        <v>74</v>
      </c>
      <c r="U14" s="214" t="s">
        <v>74</v>
      </c>
      <c r="V14" s="214" t="s">
        <v>74</v>
      </c>
      <c r="W14" s="106" t="s">
        <v>74</v>
      </c>
      <c r="X14" s="123"/>
    </row>
    <row r="15" spans="1:24" x14ac:dyDescent="0.2">
      <c r="A15" s="18">
        <v>13</v>
      </c>
      <c r="B15" s="54" t="s">
        <v>355</v>
      </c>
      <c r="C15" s="66" t="s">
        <v>134</v>
      </c>
      <c r="D15" s="52" t="s">
        <v>135</v>
      </c>
      <c r="F15" s="20">
        <v>6</v>
      </c>
      <c r="G15" s="25" t="s">
        <v>23</v>
      </c>
      <c r="H15" s="51" t="s">
        <v>76</v>
      </c>
      <c r="I15" s="129">
        <f t="shared" si="0"/>
        <v>81.71816644986572</v>
      </c>
      <c r="K15" s="51" t="s">
        <v>23</v>
      </c>
      <c r="M15" s="105" t="s">
        <v>75</v>
      </c>
      <c r="N15" s="106" t="s">
        <v>136</v>
      </c>
      <c r="O15" s="143" t="s">
        <v>137</v>
      </c>
      <c r="P15" s="132" t="s">
        <v>131</v>
      </c>
      <c r="Q15" s="105" t="s">
        <v>23</v>
      </c>
      <c r="R15" s="107" t="s">
        <v>79</v>
      </c>
      <c r="S15" s="108"/>
      <c r="T15" s="214" t="s">
        <v>75</v>
      </c>
      <c r="U15" s="214" t="s">
        <v>75</v>
      </c>
      <c r="V15" s="214" t="s">
        <v>75</v>
      </c>
      <c r="W15" s="106" t="s">
        <v>16</v>
      </c>
      <c r="X15" s="123"/>
    </row>
    <row r="16" spans="1:24" x14ac:dyDescent="0.2">
      <c r="A16" s="18">
        <v>14</v>
      </c>
      <c r="B16" s="54" t="s">
        <v>111</v>
      </c>
      <c r="C16" s="53" t="s">
        <v>112</v>
      </c>
      <c r="D16" s="52" t="s">
        <v>739</v>
      </c>
      <c r="F16" s="20">
        <v>8</v>
      </c>
      <c r="G16" s="25" t="s">
        <v>22</v>
      </c>
      <c r="H16" s="51" t="s">
        <v>77</v>
      </c>
      <c r="I16" s="129">
        <f t="shared" si="0"/>
        <v>77.551499783199063</v>
      </c>
      <c r="K16" s="51" t="s">
        <v>23</v>
      </c>
      <c r="M16" s="105" t="s">
        <v>76</v>
      </c>
      <c r="N16" s="106" t="s">
        <v>355</v>
      </c>
      <c r="O16" s="143" t="s">
        <v>134</v>
      </c>
      <c r="P16" s="132" t="s">
        <v>135</v>
      </c>
      <c r="Q16" s="105" t="s">
        <v>23</v>
      </c>
      <c r="R16" s="107" t="s">
        <v>87</v>
      </c>
      <c r="S16" s="108"/>
      <c r="T16" s="214" t="s">
        <v>76</v>
      </c>
      <c r="U16" s="214" t="s">
        <v>76</v>
      </c>
      <c r="V16" s="214" t="s">
        <v>76</v>
      </c>
      <c r="W16" s="106" t="s">
        <v>75</v>
      </c>
      <c r="X16" s="123"/>
    </row>
    <row r="17" spans="1:24" x14ac:dyDescent="0.2">
      <c r="A17" s="18">
        <v>15</v>
      </c>
      <c r="B17" s="54" t="s">
        <v>95</v>
      </c>
      <c r="C17" s="53" t="s">
        <v>55</v>
      </c>
      <c r="D17" s="52" t="s">
        <v>139</v>
      </c>
      <c r="F17" s="20">
        <v>3</v>
      </c>
      <c r="G17" s="25" t="s">
        <v>138</v>
      </c>
      <c r="H17" s="51" t="s">
        <v>75</v>
      </c>
      <c r="I17" s="129">
        <f t="shared" si="0"/>
        <v>75.471229619450725</v>
      </c>
      <c r="K17" s="51" t="s">
        <v>23</v>
      </c>
      <c r="M17" s="105" t="s">
        <v>77</v>
      </c>
      <c r="N17" s="106" t="s">
        <v>743</v>
      </c>
      <c r="O17" s="143" t="s">
        <v>744</v>
      </c>
      <c r="P17" s="132" t="s">
        <v>745</v>
      </c>
      <c r="Q17" s="105" t="s">
        <v>23</v>
      </c>
      <c r="R17" s="107" t="s">
        <v>100</v>
      </c>
      <c r="S17" s="108"/>
      <c r="T17" s="214" t="s">
        <v>77</v>
      </c>
      <c r="U17" s="214" t="s">
        <v>77</v>
      </c>
      <c r="V17" s="214" t="s">
        <v>77</v>
      </c>
      <c r="W17" s="106" t="s">
        <v>76</v>
      </c>
      <c r="X17" s="123"/>
    </row>
    <row r="18" spans="1:24" x14ac:dyDescent="0.2">
      <c r="A18" s="18">
        <v>16</v>
      </c>
      <c r="B18" s="54" t="s">
        <v>387</v>
      </c>
      <c r="C18" s="53" t="s">
        <v>388</v>
      </c>
      <c r="D18" s="52" t="s">
        <v>389</v>
      </c>
      <c r="F18" s="20">
        <v>5</v>
      </c>
      <c r="G18" s="25" t="s">
        <v>358</v>
      </c>
      <c r="H18" s="51" t="s">
        <v>76</v>
      </c>
      <c r="I18" s="129">
        <f t="shared" si="0"/>
        <v>71.092437480817821</v>
      </c>
      <c r="K18" s="51" t="s">
        <v>23</v>
      </c>
      <c r="M18" s="105" t="s">
        <v>78</v>
      </c>
      <c r="N18" s="106" t="s">
        <v>356</v>
      </c>
      <c r="O18" s="143" t="s">
        <v>357</v>
      </c>
      <c r="P18" s="132" t="s">
        <v>131</v>
      </c>
      <c r="Q18" s="105" t="s">
        <v>23</v>
      </c>
      <c r="R18" s="107" t="s">
        <v>746</v>
      </c>
      <c r="S18" s="108"/>
      <c r="T18" s="214" t="s">
        <v>17</v>
      </c>
      <c r="U18" s="214" t="s">
        <v>17</v>
      </c>
      <c r="V18" s="214" t="s">
        <v>17</v>
      </c>
      <c r="W18" s="106" t="s">
        <v>17</v>
      </c>
      <c r="X18" s="123"/>
    </row>
    <row r="19" spans="1:24" x14ac:dyDescent="0.2">
      <c r="A19" s="18">
        <v>17</v>
      </c>
      <c r="B19" s="54" t="s">
        <v>101</v>
      </c>
      <c r="C19" s="130" t="s">
        <v>52</v>
      </c>
      <c r="D19" s="52" t="s">
        <v>125</v>
      </c>
      <c r="F19" s="20">
        <v>8</v>
      </c>
      <c r="G19" s="25" t="s">
        <v>22</v>
      </c>
      <c r="H19" s="51" t="s">
        <v>78</v>
      </c>
      <c r="I19" s="129">
        <f t="shared" si="0"/>
        <v>60.205999132796236</v>
      </c>
      <c r="K19" s="51" t="s">
        <v>23</v>
      </c>
      <c r="M19" s="105" t="s">
        <v>79</v>
      </c>
      <c r="N19" s="106" t="s">
        <v>747</v>
      </c>
      <c r="O19" s="143" t="s">
        <v>467</v>
      </c>
      <c r="P19" s="132" t="s">
        <v>131</v>
      </c>
      <c r="Q19" s="105" t="s">
        <v>23</v>
      </c>
      <c r="R19" s="107" t="s">
        <v>746</v>
      </c>
      <c r="S19" s="108"/>
      <c r="T19" s="214" t="s">
        <v>17</v>
      </c>
      <c r="U19" s="214" t="s">
        <v>17</v>
      </c>
      <c r="V19" s="214" t="s">
        <v>17</v>
      </c>
      <c r="W19" s="106" t="s">
        <v>17</v>
      </c>
      <c r="X19" s="123"/>
    </row>
    <row r="20" spans="1:24" x14ac:dyDescent="0.2">
      <c r="A20" s="18">
        <v>18</v>
      </c>
      <c r="B20" s="54" t="s">
        <v>743</v>
      </c>
      <c r="C20" s="53" t="s">
        <v>744</v>
      </c>
      <c r="D20" s="52" t="s">
        <v>745</v>
      </c>
      <c r="F20" s="20">
        <v>6</v>
      </c>
      <c r="G20" s="25" t="s">
        <v>23</v>
      </c>
      <c r="H20" s="51" t="s">
        <v>77</v>
      </c>
      <c r="I20" s="129">
        <f t="shared" si="0"/>
        <v>58.80456295278406</v>
      </c>
      <c r="K20" s="51" t="s">
        <v>110</v>
      </c>
      <c r="M20" s="51" t="s">
        <v>74</v>
      </c>
      <c r="N20" s="54" t="s">
        <v>748</v>
      </c>
      <c r="O20" s="144" t="s">
        <v>113</v>
      </c>
      <c r="P20" s="127" t="s">
        <v>132</v>
      </c>
      <c r="Q20" s="51" t="s">
        <v>110</v>
      </c>
      <c r="R20" s="86" t="s">
        <v>76</v>
      </c>
      <c r="S20" s="92"/>
      <c r="T20" s="161" t="s">
        <v>74</v>
      </c>
      <c r="U20" s="161" t="s">
        <v>74</v>
      </c>
      <c r="V20" s="161" t="s">
        <v>75</v>
      </c>
      <c r="W20" s="54" t="s">
        <v>74</v>
      </c>
      <c r="X20" s="123"/>
    </row>
    <row r="21" spans="1:24" x14ac:dyDescent="0.2">
      <c r="A21" s="18">
        <v>19</v>
      </c>
      <c r="B21" s="54" t="s">
        <v>750</v>
      </c>
      <c r="C21" s="53" t="s">
        <v>407</v>
      </c>
      <c r="D21" s="52" t="s">
        <v>751</v>
      </c>
      <c r="F21" s="20">
        <v>4</v>
      </c>
      <c r="G21" s="25" t="s">
        <v>110</v>
      </c>
      <c r="H21" s="51" t="s">
        <v>76</v>
      </c>
      <c r="I21" s="129">
        <f t="shared" si="0"/>
        <v>56.246936830414995</v>
      </c>
      <c r="K21" s="51" t="s">
        <v>110</v>
      </c>
      <c r="M21" s="51" t="s">
        <v>75</v>
      </c>
      <c r="N21" s="54" t="s">
        <v>749</v>
      </c>
      <c r="O21" s="144" t="s">
        <v>56</v>
      </c>
      <c r="P21" s="127" t="s">
        <v>406</v>
      </c>
      <c r="Q21" s="51" t="s">
        <v>110</v>
      </c>
      <c r="R21" s="86" t="s">
        <v>78</v>
      </c>
      <c r="S21" s="92"/>
      <c r="T21" s="161" t="s">
        <v>75</v>
      </c>
      <c r="U21" s="161" t="s">
        <v>75</v>
      </c>
      <c r="V21" s="161" t="s">
        <v>74</v>
      </c>
      <c r="W21" s="54" t="s">
        <v>75</v>
      </c>
      <c r="X21" s="123"/>
    </row>
    <row r="22" spans="1:24" x14ac:dyDescent="0.2">
      <c r="A22" s="18">
        <v>20</v>
      </c>
      <c r="B22" s="54" t="s">
        <v>364</v>
      </c>
      <c r="C22" s="53" t="s">
        <v>42</v>
      </c>
      <c r="D22" s="52" t="s">
        <v>761</v>
      </c>
      <c r="F22" s="20">
        <v>4</v>
      </c>
      <c r="G22" s="25" t="s">
        <v>21</v>
      </c>
      <c r="H22" s="51" t="s">
        <v>76</v>
      </c>
      <c r="I22" s="129">
        <f t="shared" si="0"/>
        <v>56.246936830414995</v>
      </c>
      <c r="K22" s="51" t="s">
        <v>110</v>
      </c>
      <c r="M22" s="51" t="s">
        <v>76</v>
      </c>
      <c r="N22" s="54" t="s">
        <v>750</v>
      </c>
      <c r="O22" s="144" t="s">
        <v>407</v>
      </c>
      <c r="P22" s="127" t="s">
        <v>751</v>
      </c>
      <c r="Q22" s="51" t="s">
        <v>110</v>
      </c>
      <c r="R22" s="86" t="s">
        <v>88</v>
      </c>
      <c r="S22" s="92"/>
      <c r="T22" s="161" t="s">
        <v>76</v>
      </c>
      <c r="U22" s="161" t="s">
        <v>76</v>
      </c>
      <c r="V22" s="161" t="s">
        <v>76</v>
      </c>
      <c r="W22" s="54" t="s">
        <v>16</v>
      </c>
      <c r="X22" s="123"/>
    </row>
    <row r="23" spans="1:24" x14ac:dyDescent="0.2">
      <c r="A23" s="18">
        <v>21</v>
      </c>
      <c r="B23" s="54" t="s">
        <v>362</v>
      </c>
      <c r="C23" s="53" t="s">
        <v>290</v>
      </c>
      <c r="D23" s="52" t="s">
        <v>755</v>
      </c>
      <c r="F23" s="20">
        <v>5</v>
      </c>
      <c r="G23" s="25" t="s">
        <v>358</v>
      </c>
      <c r="H23" s="51" t="s">
        <v>77</v>
      </c>
      <c r="I23" s="129">
        <f t="shared" si="0"/>
        <v>44.845500650402819</v>
      </c>
      <c r="K23" s="51" t="s">
        <v>110</v>
      </c>
      <c r="M23" s="51" t="s">
        <v>77</v>
      </c>
      <c r="N23" s="54" t="s">
        <v>752</v>
      </c>
      <c r="O23" s="144" t="s">
        <v>488</v>
      </c>
      <c r="P23" s="127" t="s">
        <v>753</v>
      </c>
      <c r="Q23" s="51" t="s">
        <v>110</v>
      </c>
      <c r="R23" s="86" t="s">
        <v>89</v>
      </c>
      <c r="S23" s="92"/>
      <c r="T23" s="161" t="s">
        <v>16</v>
      </c>
      <c r="U23" s="161" t="s">
        <v>16</v>
      </c>
      <c r="V23" s="161" t="s">
        <v>17</v>
      </c>
      <c r="W23" s="54" t="s">
        <v>16</v>
      </c>
      <c r="X23" s="124"/>
    </row>
    <row r="24" spans="1:24" x14ac:dyDescent="0.2">
      <c r="A24" s="18">
        <v>22</v>
      </c>
      <c r="B24" s="54" t="s">
        <v>740</v>
      </c>
      <c r="C24" s="53" t="s">
        <v>154</v>
      </c>
      <c r="D24" s="52" t="s">
        <v>366</v>
      </c>
      <c r="F24" s="20">
        <v>8</v>
      </c>
      <c r="G24" s="25" t="s">
        <v>22</v>
      </c>
      <c r="H24" s="51" t="s">
        <v>79</v>
      </c>
      <c r="I24" s="129">
        <f t="shared" si="0"/>
        <v>43.746936830414995</v>
      </c>
      <c r="K24" s="51" t="s">
        <v>22</v>
      </c>
      <c r="M24" s="105" t="s">
        <v>74</v>
      </c>
      <c r="N24" s="106" t="s">
        <v>754</v>
      </c>
      <c r="O24" s="143" t="s">
        <v>126</v>
      </c>
      <c r="P24" s="132" t="s">
        <v>127</v>
      </c>
      <c r="Q24" s="105" t="s">
        <v>358</v>
      </c>
      <c r="R24" s="107" t="s">
        <v>77</v>
      </c>
      <c r="S24" s="108"/>
      <c r="T24" s="214" t="s">
        <v>75</v>
      </c>
      <c r="U24" s="214" t="s">
        <v>74</v>
      </c>
      <c r="V24" s="214" t="s">
        <v>75</v>
      </c>
      <c r="W24" s="106" t="s">
        <v>74</v>
      </c>
      <c r="X24" s="123"/>
    </row>
    <row r="25" spans="1:24" x14ac:dyDescent="0.2">
      <c r="A25" s="18">
        <v>23</v>
      </c>
      <c r="B25" s="54" t="s">
        <v>356</v>
      </c>
      <c r="C25" s="53" t="s">
        <v>357</v>
      </c>
      <c r="D25" s="52" t="s">
        <v>131</v>
      </c>
      <c r="F25" s="20">
        <v>6</v>
      </c>
      <c r="G25" s="25" t="s">
        <v>23</v>
      </c>
      <c r="H25" s="51" t="s">
        <v>78</v>
      </c>
      <c r="I25" s="129">
        <f t="shared" si="0"/>
        <v>37.29239563571457</v>
      </c>
      <c r="K25" s="51" t="s">
        <v>21</v>
      </c>
      <c r="M25" s="105" t="s">
        <v>75</v>
      </c>
      <c r="N25" s="106" t="s">
        <v>361</v>
      </c>
      <c r="O25" s="143" t="s">
        <v>130</v>
      </c>
      <c r="P25" s="260" t="s">
        <v>763</v>
      </c>
      <c r="Q25" s="105" t="s">
        <v>358</v>
      </c>
      <c r="R25" s="107" t="s">
        <v>77</v>
      </c>
      <c r="S25" s="108"/>
      <c r="T25" s="214" t="s">
        <v>74</v>
      </c>
      <c r="U25" s="214" t="s">
        <v>75</v>
      </c>
      <c r="V25" s="214" t="s">
        <v>74</v>
      </c>
      <c r="W25" s="106" t="s">
        <v>75</v>
      </c>
      <c r="X25" s="123"/>
    </row>
    <row r="26" spans="1:24" x14ac:dyDescent="0.2">
      <c r="A26" s="18">
        <v>24</v>
      </c>
      <c r="B26" s="54" t="s">
        <v>742</v>
      </c>
      <c r="C26" s="53" t="s">
        <v>81</v>
      </c>
      <c r="D26" s="52" t="s">
        <v>142</v>
      </c>
      <c r="F26" s="20">
        <v>3</v>
      </c>
      <c r="G26" s="25" t="s">
        <v>138</v>
      </c>
      <c r="H26" s="51" t="s">
        <v>76</v>
      </c>
      <c r="I26" s="129">
        <f t="shared" si="0"/>
        <v>33.333333333333329</v>
      </c>
      <c r="K26" s="51" t="s">
        <v>23</v>
      </c>
      <c r="M26" s="105" t="s">
        <v>76</v>
      </c>
      <c r="N26" s="106" t="s">
        <v>387</v>
      </c>
      <c r="O26" s="143" t="s">
        <v>388</v>
      </c>
      <c r="P26" s="132" t="s">
        <v>389</v>
      </c>
      <c r="Q26" s="105" t="s">
        <v>358</v>
      </c>
      <c r="R26" s="107" t="s">
        <v>88</v>
      </c>
      <c r="S26" s="108"/>
      <c r="T26" s="214" t="s">
        <v>76</v>
      </c>
      <c r="U26" s="214" t="s">
        <v>76</v>
      </c>
      <c r="V26" s="214" t="s">
        <v>76</v>
      </c>
      <c r="W26" s="106" t="s">
        <v>76</v>
      </c>
      <c r="X26" s="123"/>
    </row>
    <row r="27" spans="1:24" x14ac:dyDescent="0.2">
      <c r="A27" s="18">
        <v>25</v>
      </c>
      <c r="B27" s="54" t="s">
        <v>365</v>
      </c>
      <c r="C27" s="53" t="s">
        <v>341</v>
      </c>
      <c r="D27" s="52" t="s">
        <v>741</v>
      </c>
      <c r="F27" s="20">
        <v>8</v>
      </c>
      <c r="G27" s="25" t="s">
        <v>22</v>
      </c>
      <c r="H27" s="51" t="s">
        <v>80</v>
      </c>
      <c r="I27" s="129">
        <f t="shared" si="0"/>
        <v>27.899597348884335</v>
      </c>
      <c r="K27" s="51" t="s">
        <v>23</v>
      </c>
      <c r="M27" s="105" t="s">
        <v>77</v>
      </c>
      <c r="N27" s="106" t="s">
        <v>362</v>
      </c>
      <c r="O27" s="143" t="s">
        <v>290</v>
      </c>
      <c r="P27" s="132" t="s">
        <v>755</v>
      </c>
      <c r="Q27" s="105" t="s">
        <v>358</v>
      </c>
      <c r="R27" s="107" t="s">
        <v>90</v>
      </c>
      <c r="S27" s="108"/>
      <c r="T27" s="214" t="s">
        <v>77</v>
      </c>
      <c r="U27" s="214" t="s">
        <v>77</v>
      </c>
      <c r="V27" s="214" t="s">
        <v>77</v>
      </c>
      <c r="W27" s="106" t="s">
        <v>77</v>
      </c>
      <c r="X27" s="123"/>
    </row>
    <row r="28" spans="1:24" x14ac:dyDescent="0.2">
      <c r="A28" s="18">
        <v>26</v>
      </c>
      <c r="B28" s="54" t="s">
        <v>752</v>
      </c>
      <c r="C28" s="53" t="s">
        <v>488</v>
      </c>
      <c r="D28" s="52" t="s">
        <v>753</v>
      </c>
      <c r="F28" s="20">
        <v>4</v>
      </c>
      <c r="G28" s="25" t="s">
        <v>110</v>
      </c>
      <c r="H28" s="51" t="s">
        <v>77</v>
      </c>
      <c r="I28" s="129">
        <f t="shared" si="0"/>
        <v>25</v>
      </c>
      <c r="K28" s="51" t="s">
        <v>23</v>
      </c>
      <c r="M28" s="105" t="s">
        <v>78</v>
      </c>
      <c r="N28" s="106" t="s">
        <v>756</v>
      </c>
      <c r="O28" s="143" t="s">
        <v>369</v>
      </c>
      <c r="P28" s="132" t="s">
        <v>757</v>
      </c>
      <c r="Q28" s="105" t="s">
        <v>358</v>
      </c>
      <c r="R28" s="107" t="s">
        <v>128</v>
      </c>
      <c r="S28" s="108"/>
      <c r="T28" s="214" t="s">
        <v>16</v>
      </c>
      <c r="U28" s="214" t="s">
        <v>16</v>
      </c>
      <c r="V28" s="214" t="s">
        <v>16</v>
      </c>
      <c r="W28" s="106" t="s">
        <v>17</v>
      </c>
      <c r="X28" s="124"/>
    </row>
    <row r="29" spans="1:24" x14ac:dyDescent="0.2">
      <c r="A29" s="18">
        <v>27</v>
      </c>
      <c r="B29" s="54" t="s">
        <v>419</v>
      </c>
      <c r="C29" s="66" t="s">
        <v>382</v>
      </c>
      <c r="D29" s="52" t="s">
        <v>383</v>
      </c>
      <c r="F29" s="20">
        <v>4</v>
      </c>
      <c r="G29" s="25" t="s">
        <v>21</v>
      </c>
      <c r="H29" s="51" t="s">
        <v>77</v>
      </c>
      <c r="I29" s="129">
        <f t="shared" si="0"/>
        <v>25</v>
      </c>
      <c r="K29" s="51" t="s">
        <v>21</v>
      </c>
      <c r="M29" s="51" t="s">
        <v>74</v>
      </c>
      <c r="N29" s="54" t="s">
        <v>758</v>
      </c>
      <c r="O29" s="144" t="s">
        <v>759</v>
      </c>
      <c r="P29" s="127" t="s">
        <v>760</v>
      </c>
      <c r="Q29" s="51" t="s">
        <v>21</v>
      </c>
      <c r="R29" s="86" t="s">
        <v>76</v>
      </c>
      <c r="S29" s="92"/>
      <c r="T29" s="161">
        <v>1</v>
      </c>
      <c r="U29" s="161">
        <v>1</v>
      </c>
      <c r="V29" s="161">
        <v>1</v>
      </c>
      <c r="W29" s="54">
        <v>4</v>
      </c>
      <c r="X29" s="124"/>
    </row>
    <row r="30" spans="1:24" x14ac:dyDescent="0.2">
      <c r="A30" s="18">
        <v>28</v>
      </c>
      <c r="B30" s="54" t="s">
        <v>756</v>
      </c>
      <c r="C30" s="53" t="s">
        <v>369</v>
      </c>
      <c r="D30" s="52" t="s">
        <v>757</v>
      </c>
      <c r="F30" s="20">
        <v>5</v>
      </c>
      <c r="G30" s="25" t="s">
        <v>358</v>
      </c>
      <c r="H30" s="51" t="s">
        <v>78</v>
      </c>
      <c r="I30" s="129">
        <f t="shared" si="0"/>
        <v>20</v>
      </c>
      <c r="K30" s="51" t="s">
        <v>21</v>
      </c>
      <c r="M30" s="51" t="s">
        <v>75</v>
      </c>
      <c r="N30" s="54" t="s">
        <v>258</v>
      </c>
      <c r="O30" s="144" t="s">
        <v>51</v>
      </c>
      <c r="P30" s="127" t="s">
        <v>129</v>
      </c>
      <c r="Q30" s="51" t="s">
        <v>21</v>
      </c>
      <c r="R30" s="86" t="s">
        <v>79</v>
      </c>
      <c r="S30" s="92"/>
      <c r="T30" s="54">
        <v>2</v>
      </c>
      <c r="U30" s="54">
        <v>4</v>
      </c>
      <c r="V30" s="54">
        <v>2</v>
      </c>
      <c r="W30" s="54">
        <v>2</v>
      </c>
      <c r="X30" s="123"/>
    </row>
    <row r="31" spans="1:24" x14ac:dyDescent="0.2">
      <c r="A31" s="18">
        <v>29</v>
      </c>
      <c r="B31" s="54" t="s">
        <v>747</v>
      </c>
      <c r="C31" s="53" t="s">
        <v>467</v>
      </c>
      <c r="D31" s="52" t="s">
        <v>131</v>
      </c>
      <c r="F31" s="20">
        <v>6</v>
      </c>
      <c r="G31" s="25" t="s">
        <v>23</v>
      </c>
      <c r="H31" s="51" t="s">
        <v>79</v>
      </c>
      <c r="I31" s="129">
        <f t="shared" si="0"/>
        <v>16.666666666666664</v>
      </c>
      <c r="K31" s="51" t="s">
        <v>21</v>
      </c>
      <c r="M31" s="51" t="s">
        <v>76</v>
      </c>
      <c r="N31" s="54" t="s">
        <v>364</v>
      </c>
      <c r="O31" s="144" t="s">
        <v>42</v>
      </c>
      <c r="P31" s="127" t="s">
        <v>761</v>
      </c>
      <c r="Q31" s="51" t="s">
        <v>21</v>
      </c>
      <c r="R31" s="86" t="s">
        <v>87</v>
      </c>
      <c r="S31" s="92"/>
      <c r="T31" s="54">
        <v>4</v>
      </c>
      <c r="U31" s="54">
        <v>3</v>
      </c>
      <c r="V31" s="54">
        <v>4</v>
      </c>
      <c r="W31" s="54">
        <v>1</v>
      </c>
      <c r="X31" s="123"/>
    </row>
    <row r="32" spans="1:24" x14ac:dyDescent="0.2">
      <c r="A32" s="18">
        <v>30</v>
      </c>
      <c r="B32" s="54" t="s">
        <v>367</v>
      </c>
      <c r="C32" s="53" t="s">
        <v>342</v>
      </c>
      <c r="D32" s="52" t="s">
        <v>368</v>
      </c>
      <c r="F32" s="20">
        <v>8</v>
      </c>
      <c r="G32" s="25" t="s">
        <v>22</v>
      </c>
      <c r="H32" s="51" t="s">
        <v>87</v>
      </c>
      <c r="I32" s="129">
        <f t="shared" si="0"/>
        <v>12.5</v>
      </c>
      <c r="K32" s="51" t="s">
        <v>21</v>
      </c>
      <c r="M32" s="51" t="s">
        <v>77</v>
      </c>
      <c r="N32" s="54" t="s">
        <v>419</v>
      </c>
      <c r="O32" s="144" t="s">
        <v>382</v>
      </c>
      <c r="P32" s="127" t="s">
        <v>383</v>
      </c>
      <c r="Q32" s="51" t="s">
        <v>21</v>
      </c>
      <c r="R32" s="86" t="s">
        <v>87</v>
      </c>
      <c r="S32" s="92"/>
      <c r="T32" s="54">
        <v>3</v>
      </c>
      <c r="U32" s="54">
        <v>2</v>
      </c>
      <c r="V32" s="54">
        <v>3</v>
      </c>
      <c r="W32" s="54">
        <v>3</v>
      </c>
      <c r="X32" s="123"/>
    </row>
    <row r="33" spans="9:24" x14ac:dyDescent="0.2">
      <c r="I33"/>
      <c r="K33" s="26"/>
      <c r="M33" s="26"/>
      <c r="N33" s="26"/>
      <c r="Q33"/>
      <c r="R33"/>
      <c r="S33"/>
      <c r="T33"/>
      <c r="U33"/>
      <c r="V33"/>
      <c r="W33"/>
      <c r="X33"/>
    </row>
    <row r="34" spans="9:24" x14ac:dyDescent="0.2">
      <c r="I34"/>
      <c r="K34" s="26"/>
      <c r="M34" s="26"/>
      <c r="N34" s="26"/>
      <c r="Q34"/>
      <c r="R34"/>
      <c r="S34"/>
      <c r="T34"/>
      <c r="U34"/>
      <c r="V34"/>
      <c r="W34"/>
      <c r="X34"/>
    </row>
    <row r="35" spans="9:24" x14ac:dyDescent="0.2">
      <c r="I35"/>
      <c r="K35"/>
      <c r="M35"/>
      <c r="N35"/>
      <c r="Q35" s="26"/>
      <c r="R35" s="26"/>
      <c r="S35" s="44"/>
      <c r="T35"/>
      <c r="U35"/>
      <c r="V35"/>
      <c r="W35"/>
      <c r="X35"/>
    </row>
    <row r="36" spans="9:24" x14ac:dyDescent="0.2">
      <c r="I36" s="22"/>
      <c r="K36"/>
      <c r="M36"/>
      <c r="N36"/>
      <c r="Q36" s="26"/>
      <c r="R36" s="26"/>
      <c r="S36" s="44"/>
      <c r="T36"/>
      <c r="U36"/>
      <c r="V36"/>
      <c r="W36"/>
      <c r="X36"/>
    </row>
    <row r="37" spans="9:24" x14ac:dyDescent="0.2">
      <c r="I37" s="22"/>
      <c r="K37"/>
      <c r="M37"/>
      <c r="N37"/>
      <c r="Q37" s="26"/>
      <c r="R37" s="26"/>
      <c r="S37" s="44"/>
      <c r="T37"/>
      <c r="U37"/>
      <c r="V37"/>
      <c r="W37"/>
      <c r="X37"/>
    </row>
    <row r="38" spans="9:24" x14ac:dyDescent="0.2">
      <c r="I38" s="22"/>
      <c r="K38"/>
      <c r="M38"/>
      <c r="N38"/>
      <c r="Q38" s="26"/>
      <c r="R38" s="26"/>
      <c r="S38" s="44"/>
      <c r="T38"/>
      <c r="U38"/>
      <c r="V38"/>
      <c r="W38"/>
      <c r="X38"/>
    </row>
    <row r="39" spans="9:24" x14ac:dyDescent="0.2">
      <c r="I39" s="22"/>
      <c r="K39"/>
      <c r="M39"/>
      <c r="N39"/>
      <c r="Q39" s="26"/>
      <c r="R39" s="26"/>
      <c r="S39" s="44"/>
      <c r="T39"/>
      <c r="U39"/>
      <c r="V39"/>
      <c r="W39"/>
      <c r="X39"/>
    </row>
    <row r="40" spans="9:24" x14ac:dyDescent="0.2">
      <c r="I40" s="22"/>
      <c r="K40"/>
      <c r="M40"/>
      <c r="N40"/>
      <c r="Q40" s="26"/>
      <c r="R40" s="26"/>
      <c r="S40" s="44"/>
      <c r="T40"/>
      <c r="U40"/>
      <c r="V40"/>
      <c r="W40"/>
      <c r="X40"/>
    </row>
    <row r="41" spans="9:24" x14ac:dyDescent="0.2">
      <c r="I41" s="22"/>
      <c r="K41"/>
      <c r="M41"/>
      <c r="N41"/>
      <c r="Q41" s="26"/>
      <c r="R41" s="26"/>
      <c r="S41" s="44"/>
      <c r="T41"/>
      <c r="U41"/>
      <c r="V41"/>
      <c r="W41"/>
      <c r="X41"/>
    </row>
    <row r="42" spans="9:24" x14ac:dyDescent="0.2">
      <c r="I42" s="22"/>
      <c r="K42"/>
      <c r="M42"/>
      <c r="N42"/>
      <c r="Q42" s="26"/>
      <c r="R42" s="26"/>
      <c r="S42" s="44"/>
      <c r="T42"/>
      <c r="U42"/>
      <c r="V42"/>
      <c r="W42"/>
      <c r="X42"/>
    </row>
    <row r="43" spans="9:24" x14ac:dyDescent="0.2">
      <c r="I43" s="22"/>
      <c r="K43"/>
      <c r="M43"/>
      <c r="N43"/>
      <c r="Q43" s="26"/>
      <c r="R43" s="26"/>
      <c r="S43" s="44"/>
      <c r="T43"/>
      <c r="U43"/>
      <c r="V43"/>
      <c r="W43"/>
      <c r="X43"/>
    </row>
    <row r="44" spans="9:24" x14ac:dyDescent="0.2">
      <c r="I44" s="22"/>
      <c r="K44"/>
      <c r="M44"/>
      <c r="N44"/>
      <c r="Q44" s="26"/>
      <c r="R44" s="26"/>
      <c r="S44" s="44"/>
      <c r="T44"/>
      <c r="U44"/>
      <c r="V44"/>
      <c r="W44"/>
      <c r="X44"/>
    </row>
    <row r="45" spans="9:24" x14ac:dyDescent="0.2">
      <c r="I45" s="22"/>
      <c r="K45"/>
      <c r="M45"/>
      <c r="N45"/>
      <c r="Q45" s="26"/>
      <c r="R45" s="26"/>
      <c r="S45" s="44"/>
      <c r="T45"/>
      <c r="U45"/>
      <c r="V45"/>
      <c r="W45"/>
      <c r="X45"/>
    </row>
    <row r="46" spans="9:24" x14ac:dyDescent="0.2">
      <c r="I46" s="22"/>
      <c r="K46"/>
      <c r="M46"/>
      <c r="N46"/>
      <c r="Q46"/>
      <c r="R46"/>
      <c r="S46" s="26"/>
      <c r="T46" s="26"/>
      <c r="U46" s="26"/>
      <c r="V46" s="44"/>
      <c r="W46" s="44"/>
      <c r="X46"/>
    </row>
    <row r="47" spans="9:24" x14ac:dyDescent="0.2">
      <c r="I47" s="22"/>
      <c r="K47"/>
      <c r="M47"/>
      <c r="N47"/>
      <c r="Q47"/>
      <c r="R47"/>
      <c r="S47"/>
      <c r="T47"/>
      <c r="U47"/>
      <c r="V47"/>
      <c r="W47"/>
      <c r="X47"/>
    </row>
    <row r="48" spans="9:24" x14ac:dyDescent="0.2">
      <c r="I48" s="22"/>
      <c r="K48"/>
      <c r="M48"/>
      <c r="N48"/>
      <c r="Q48"/>
      <c r="R48"/>
      <c r="S48"/>
      <c r="T48"/>
      <c r="U48"/>
      <c r="V48"/>
      <c r="W48"/>
      <c r="X48"/>
    </row>
    <row r="49" spans="9:24" x14ac:dyDescent="0.2">
      <c r="I49" s="22"/>
      <c r="K49"/>
      <c r="M49"/>
      <c r="N49"/>
      <c r="Q49"/>
      <c r="R49"/>
      <c r="S49"/>
      <c r="T49"/>
      <c r="U49"/>
      <c r="V49"/>
      <c r="W49"/>
      <c r="X49"/>
    </row>
    <row r="50" spans="9:24" x14ac:dyDescent="0.2">
      <c r="I50" s="22"/>
      <c r="K50"/>
      <c r="M50"/>
      <c r="N50"/>
      <c r="Q50"/>
      <c r="R50"/>
      <c r="S50"/>
      <c r="T50"/>
      <c r="U50"/>
      <c r="V50"/>
      <c r="W50"/>
      <c r="X50"/>
    </row>
    <row r="51" spans="9:24" x14ac:dyDescent="0.2">
      <c r="I51" s="22"/>
      <c r="K51"/>
      <c r="M51"/>
      <c r="N51"/>
      <c r="Q51"/>
      <c r="R51"/>
      <c r="S51"/>
      <c r="T51"/>
      <c r="U51"/>
      <c r="V51"/>
      <c r="W51"/>
      <c r="X51"/>
    </row>
    <row r="52" spans="9:24" x14ac:dyDescent="0.2">
      <c r="I52" s="22"/>
      <c r="K52"/>
      <c r="M52"/>
      <c r="N52"/>
      <c r="Q52"/>
      <c r="R52"/>
      <c r="S52"/>
      <c r="T52"/>
      <c r="U52"/>
      <c r="V52"/>
      <c r="W52"/>
      <c r="X52"/>
    </row>
    <row r="53" spans="9:24" x14ac:dyDescent="0.2">
      <c r="I53" s="22"/>
      <c r="K53"/>
      <c r="M53"/>
      <c r="N53"/>
      <c r="Q53"/>
      <c r="R53"/>
      <c r="S53"/>
      <c r="T53"/>
      <c r="U53"/>
      <c r="V53"/>
      <c r="W53"/>
      <c r="X53"/>
    </row>
    <row r="54" spans="9:24" x14ac:dyDescent="0.2">
      <c r="I54" s="22"/>
      <c r="K54"/>
      <c r="M54"/>
      <c r="N54"/>
      <c r="Q54"/>
      <c r="R54"/>
      <c r="S54"/>
      <c r="T54"/>
      <c r="U54"/>
      <c r="V54"/>
      <c r="W54"/>
      <c r="X54"/>
    </row>
    <row r="55" spans="9:24" x14ac:dyDescent="0.2">
      <c r="I55" s="22"/>
      <c r="K55"/>
      <c r="M55"/>
      <c r="N55"/>
      <c r="Q55"/>
      <c r="R55"/>
      <c r="S55"/>
      <c r="T55"/>
      <c r="U55"/>
      <c r="V55"/>
      <c r="W55"/>
      <c r="X55"/>
    </row>
    <row r="56" spans="9:24" x14ac:dyDescent="0.2">
      <c r="I56" s="22"/>
      <c r="K56"/>
      <c r="M56"/>
      <c r="N56"/>
      <c r="Q56"/>
      <c r="R56"/>
      <c r="S56"/>
      <c r="T56"/>
      <c r="U56"/>
      <c r="V56"/>
      <c r="W56"/>
      <c r="X56"/>
    </row>
    <row r="57" spans="9:24" x14ac:dyDescent="0.2">
      <c r="I57" s="22"/>
      <c r="K57"/>
      <c r="M57"/>
      <c r="N57"/>
      <c r="Q57"/>
      <c r="R57"/>
      <c r="S57"/>
      <c r="T57"/>
      <c r="U57"/>
      <c r="V57"/>
      <c r="W57"/>
      <c r="X57"/>
    </row>
    <row r="58" spans="9:24" x14ac:dyDescent="0.2">
      <c r="I58" s="22"/>
      <c r="K58"/>
      <c r="M58"/>
      <c r="N58"/>
      <c r="Q58"/>
      <c r="R58"/>
      <c r="S58"/>
      <c r="T58"/>
      <c r="U58"/>
      <c r="V58"/>
      <c r="W58"/>
      <c r="X58"/>
    </row>
    <row r="59" spans="9:24" x14ac:dyDescent="0.2">
      <c r="I59" s="22"/>
      <c r="K59"/>
      <c r="M59"/>
      <c r="N59"/>
      <c r="Q59"/>
      <c r="R59"/>
      <c r="S59"/>
      <c r="T59"/>
      <c r="U59"/>
      <c r="V59"/>
      <c r="W59"/>
      <c r="X59" s="44"/>
    </row>
    <row r="60" spans="9:24" x14ac:dyDescent="0.2">
      <c r="I60" s="22"/>
      <c r="K60"/>
      <c r="M60"/>
      <c r="N60"/>
      <c r="Q60"/>
      <c r="R60"/>
      <c r="S60"/>
      <c r="T60"/>
      <c r="U60"/>
      <c r="V60"/>
      <c r="W60"/>
      <c r="X60"/>
    </row>
    <row r="61" spans="9:24" x14ac:dyDescent="0.2">
      <c r="K61"/>
      <c r="M61"/>
      <c r="N61"/>
      <c r="Q61"/>
      <c r="R61"/>
      <c r="S61"/>
      <c r="T61"/>
      <c r="U61"/>
      <c r="V61"/>
      <c r="W61"/>
      <c r="X61"/>
    </row>
    <row r="62" spans="9:24" x14ac:dyDescent="0.2">
      <c r="K62"/>
      <c r="M62"/>
      <c r="N62"/>
      <c r="Q62"/>
      <c r="R62"/>
      <c r="S62"/>
      <c r="T62"/>
      <c r="U62"/>
      <c r="V62"/>
      <c r="W62"/>
      <c r="X62"/>
    </row>
    <row r="63" spans="9:24" x14ac:dyDescent="0.2">
      <c r="K63"/>
      <c r="M63"/>
      <c r="N63"/>
      <c r="Q63"/>
      <c r="R63"/>
      <c r="S63"/>
      <c r="T63"/>
      <c r="U63"/>
      <c r="V63"/>
      <c r="W63"/>
      <c r="X63"/>
    </row>
    <row r="64" spans="9:24" x14ac:dyDescent="0.2">
      <c r="K64"/>
      <c r="M64"/>
      <c r="N64"/>
      <c r="Q64"/>
      <c r="R64"/>
      <c r="S64"/>
      <c r="T64"/>
      <c r="U64"/>
      <c r="V64"/>
      <c r="W64"/>
      <c r="X64"/>
    </row>
    <row r="65" spans="11:24" x14ac:dyDescent="0.2">
      <c r="K65"/>
      <c r="M65"/>
      <c r="N65"/>
      <c r="Q65"/>
      <c r="R65"/>
      <c r="S65"/>
      <c r="T65"/>
      <c r="U65"/>
      <c r="V65"/>
      <c r="W65"/>
      <c r="X65"/>
    </row>
    <row r="66" spans="11:24" x14ac:dyDescent="0.2">
      <c r="K66"/>
      <c r="M66"/>
      <c r="N66"/>
      <c r="Q66"/>
      <c r="R66"/>
      <c r="S66"/>
      <c r="T66"/>
      <c r="U66"/>
      <c r="V66"/>
      <c r="W66"/>
      <c r="X66"/>
    </row>
    <row r="67" spans="11:24" x14ac:dyDescent="0.2">
      <c r="K67"/>
      <c r="M67"/>
      <c r="N67"/>
      <c r="Q67"/>
      <c r="R67"/>
      <c r="S67"/>
      <c r="T67"/>
      <c r="U67"/>
      <c r="V67"/>
      <c r="W67"/>
      <c r="X67"/>
    </row>
    <row r="68" spans="11:24" x14ac:dyDescent="0.2">
      <c r="K68"/>
      <c r="M68"/>
      <c r="N68"/>
      <c r="Q68"/>
      <c r="R68"/>
      <c r="S68"/>
      <c r="T68"/>
      <c r="U68"/>
      <c r="V68"/>
      <c r="W68"/>
      <c r="X68"/>
    </row>
    <row r="69" spans="11:24" x14ac:dyDescent="0.2">
      <c r="K69"/>
      <c r="M69"/>
      <c r="N69"/>
      <c r="Q69"/>
      <c r="R69"/>
      <c r="S69"/>
      <c r="T69"/>
      <c r="U69"/>
      <c r="V69"/>
      <c r="W69"/>
      <c r="X69"/>
    </row>
    <row r="70" spans="11:24" x14ac:dyDescent="0.2">
      <c r="K70"/>
      <c r="M70"/>
      <c r="N70"/>
      <c r="Q70"/>
      <c r="R70"/>
      <c r="S70"/>
      <c r="T70"/>
      <c r="U70"/>
      <c r="V70"/>
      <c r="W70"/>
      <c r="X70"/>
    </row>
    <row r="71" spans="11:24" x14ac:dyDescent="0.2">
      <c r="K71"/>
      <c r="M71"/>
      <c r="N71"/>
      <c r="Q71"/>
      <c r="R71"/>
      <c r="S71"/>
      <c r="T71"/>
      <c r="U71"/>
      <c r="V71"/>
      <c r="W71"/>
      <c r="X71"/>
    </row>
    <row r="72" spans="11:24" x14ac:dyDescent="0.2">
      <c r="K72"/>
      <c r="M72"/>
      <c r="N72"/>
      <c r="Q72"/>
      <c r="R72"/>
      <c r="S72"/>
      <c r="T72"/>
      <c r="U72"/>
      <c r="V72"/>
      <c r="W72"/>
      <c r="X72"/>
    </row>
    <row r="73" spans="11:24" x14ac:dyDescent="0.2">
      <c r="K73"/>
      <c r="M73"/>
      <c r="N73"/>
      <c r="Q73"/>
      <c r="R73"/>
      <c r="S73"/>
      <c r="T73"/>
      <c r="U73"/>
      <c r="V73"/>
      <c r="W73"/>
      <c r="X73"/>
    </row>
    <row r="74" spans="11:24" x14ac:dyDescent="0.2">
      <c r="K74"/>
      <c r="M74"/>
      <c r="N74"/>
      <c r="Q74"/>
      <c r="R74"/>
      <c r="S74"/>
      <c r="T74"/>
      <c r="U74"/>
      <c r="V74"/>
      <c r="W74"/>
      <c r="X74"/>
    </row>
    <row r="75" spans="11:24" x14ac:dyDescent="0.2">
      <c r="K75"/>
      <c r="M75"/>
      <c r="N75"/>
      <c r="Q75"/>
      <c r="R75"/>
      <c r="S75"/>
      <c r="T75"/>
      <c r="U75"/>
      <c r="V75"/>
      <c r="W75"/>
      <c r="X75"/>
    </row>
    <row r="76" spans="11:24" x14ac:dyDescent="0.2">
      <c r="K76"/>
      <c r="M76"/>
      <c r="N76"/>
      <c r="Q76"/>
      <c r="R76"/>
      <c r="S76"/>
      <c r="T76"/>
      <c r="U76"/>
      <c r="V76"/>
      <c r="W76"/>
      <c r="X76"/>
    </row>
    <row r="77" spans="11:24" x14ac:dyDescent="0.2">
      <c r="K77"/>
      <c r="M77"/>
      <c r="N77"/>
      <c r="Q77"/>
      <c r="R77"/>
      <c r="S77"/>
      <c r="T77"/>
      <c r="U77"/>
      <c r="V77"/>
      <c r="W77"/>
      <c r="X77"/>
    </row>
    <row r="78" spans="11:24" x14ac:dyDescent="0.2">
      <c r="K78"/>
      <c r="M78"/>
      <c r="N78"/>
      <c r="Q78"/>
      <c r="R78"/>
      <c r="S78"/>
      <c r="T78"/>
      <c r="U78"/>
      <c r="V78"/>
      <c r="W78"/>
      <c r="X78"/>
    </row>
    <row r="79" spans="11:24" x14ac:dyDescent="0.2">
      <c r="K79"/>
      <c r="M79"/>
      <c r="N79"/>
      <c r="Q79"/>
      <c r="R79"/>
      <c r="S79"/>
      <c r="T79"/>
      <c r="U79"/>
      <c r="V79"/>
      <c r="W79"/>
      <c r="X79"/>
    </row>
    <row r="80" spans="11:24" x14ac:dyDescent="0.2">
      <c r="K80"/>
      <c r="M80"/>
      <c r="N80"/>
      <c r="Q80"/>
      <c r="R80"/>
      <c r="S80"/>
      <c r="T80"/>
      <c r="U80"/>
      <c r="V80"/>
      <c r="W80"/>
      <c r="X80"/>
    </row>
    <row r="81" spans="11:24" x14ac:dyDescent="0.2">
      <c r="K81"/>
      <c r="M81"/>
      <c r="N81"/>
      <c r="Q81"/>
      <c r="R81"/>
      <c r="S81"/>
      <c r="T81"/>
      <c r="U81"/>
      <c r="V81"/>
      <c r="W81"/>
      <c r="X81"/>
    </row>
    <row r="82" spans="11:24" x14ac:dyDescent="0.2">
      <c r="K82"/>
      <c r="M82"/>
      <c r="N82"/>
      <c r="Q82"/>
      <c r="R82"/>
      <c r="S82"/>
      <c r="T82"/>
      <c r="U82"/>
      <c r="V82"/>
      <c r="W82"/>
      <c r="X82"/>
    </row>
    <row r="83" spans="11:24" x14ac:dyDescent="0.2">
      <c r="K83"/>
      <c r="M83"/>
      <c r="N83"/>
      <c r="Q83"/>
      <c r="R83"/>
      <c r="S83"/>
      <c r="T83"/>
      <c r="U83"/>
      <c r="V83"/>
      <c r="W83"/>
      <c r="X83"/>
    </row>
    <row r="84" spans="11:24" x14ac:dyDescent="0.2">
      <c r="K84"/>
      <c r="M84"/>
      <c r="N84"/>
      <c r="Q84"/>
      <c r="R84"/>
      <c r="S84"/>
      <c r="T84"/>
      <c r="U84"/>
      <c r="V84"/>
      <c r="W84"/>
      <c r="X84"/>
    </row>
    <row r="85" spans="11:24" x14ac:dyDescent="0.2">
      <c r="K85"/>
      <c r="M85"/>
      <c r="N85"/>
      <c r="Q85"/>
      <c r="R85"/>
      <c r="S85"/>
      <c r="T85"/>
      <c r="U85"/>
      <c r="V85"/>
      <c r="W85"/>
      <c r="X85"/>
    </row>
    <row r="86" spans="11:24" x14ac:dyDescent="0.2">
      <c r="K86"/>
      <c r="M86"/>
      <c r="N86"/>
      <c r="Q86"/>
      <c r="R86"/>
      <c r="S86"/>
      <c r="T86"/>
      <c r="U86"/>
      <c r="V86"/>
      <c r="W86"/>
      <c r="X86"/>
    </row>
    <row r="87" spans="11:24" x14ac:dyDescent="0.2">
      <c r="K87"/>
      <c r="M87"/>
      <c r="N87"/>
      <c r="Q87"/>
      <c r="R87"/>
      <c r="S87"/>
      <c r="T87"/>
      <c r="U87"/>
      <c r="V87"/>
      <c r="W87"/>
      <c r="X87"/>
    </row>
    <row r="88" spans="11:24" x14ac:dyDescent="0.2">
      <c r="K88"/>
      <c r="M88"/>
      <c r="N88"/>
      <c r="Q88"/>
      <c r="R88"/>
      <c r="S88"/>
      <c r="T88"/>
      <c r="U88"/>
      <c r="V88"/>
      <c r="W88"/>
      <c r="X88"/>
    </row>
    <row r="89" spans="11:24" x14ac:dyDescent="0.2">
      <c r="K89"/>
      <c r="M89"/>
      <c r="N89"/>
      <c r="Q89"/>
      <c r="R89"/>
      <c r="S89"/>
      <c r="T89"/>
      <c r="U89"/>
      <c r="V89"/>
      <c r="W89"/>
      <c r="X89"/>
    </row>
    <row r="90" spans="11:24" x14ac:dyDescent="0.2">
      <c r="K90"/>
      <c r="M90"/>
      <c r="N90"/>
      <c r="Q90"/>
      <c r="R90"/>
      <c r="S90"/>
      <c r="T90"/>
      <c r="U90"/>
      <c r="V90"/>
      <c r="W90"/>
      <c r="X90"/>
    </row>
    <row r="91" spans="11:24" x14ac:dyDescent="0.2">
      <c r="K91"/>
      <c r="M91"/>
      <c r="N91"/>
      <c r="Q91"/>
      <c r="R91"/>
      <c r="S91"/>
      <c r="T91"/>
      <c r="U91"/>
      <c r="V91"/>
      <c r="W91"/>
      <c r="X91"/>
    </row>
    <row r="92" spans="11:24" x14ac:dyDescent="0.2">
      <c r="K92"/>
      <c r="M92"/>
      <c r="N92"/>
      <c r="Q92"/>
      <c r="R92"/>
      <c r="S92"/>
      <c r="T92"/>
      <c r="U92"/>
      <c r="V92"/>
      <c r="W92"/>
      <c r="X92"/>
    </row>
    <row r="93" spans="11:24" x14ac:dyDescent="0.2">
      <c r="K93"/>
      <c r="M93"/>
      <c r="N93"/>
      <c r="Q93"/>
      <c r="R93"/>
      <c r="S93"/>
      <c r="T93"/>
      <c r="U93"/>
      <c r="V93"/>
      <c r="W93"/>
      <c r="X93"/>
    </row>
    <row r="94" spans="11:24" x14ac:dyDescent="0.2">
      <c r="K94"/>
      <c r="M94"/>
      <c r="N94"/>
      <c r="Q94"/>
      <c r="R94"/>
      <c r="S94"/>
      <c r="T94"/>
      <c r="U94"/>
      <c r="V94"/>
      <c r="W94"/>
      <c r="X94"/>
    </row>
    <row r="95" spans="11:24" x14ac:dyDescent="0.2">
      <c r="K95"/>
      <c r="M95"/>
      <c r="N95"/>
      <c r="Q95"/>
      <c r="R95"/>
      <c r="S95"/>
      <c r="T95"/>
      <c r="U95"/>
      <c r="V95"/>
      <c r="W95"/>
      <c r="X95"/>
    </row>
    <row r="96" spans="11:24" x14ac:dyDescent="0.2">
      <c r="K96"/>
      <c r="M96"/>
      <c r="N96"/>
      <c r="Q96"/>
      <c r="R96"/>
      <c r="S96"/>
      <c r="T96"/>
      <c r="U96"/>
      <c r="V96"/>
      <c r="W96"/>
      <c r="X96"/>
    </row>
    <row r="97" spans="11:24" x14ac:dyDescent="0.2">
      <c r="K97"/>
      <c r="M97"/>
      <c r="N97"/>
      <c r="Q97"/>
      <c r="R97"/>
      <c r="S97"/>
      <c r="T97"/>
      <c r="U97"/>
      <c r="V97"/>
      <c r="W97"/>
      <c r="X97"/>
    </row>
    <row r="98" spans="11:24" x14ac:dyDescent="0.2">
      <c r="K98"/>
      <c r="M98"/>
      <c r="N98"/>
      <c r="Q98"/>
      <c r="R98"/>
      <c r="S98"/>
      <c r="T98"/>
      <c r="U98"/>
      <c r="V98"/>
      <c r="W98"/>
      <c r="X98"/>
    </row>
    <row r="99" spans="11:24" x14ac:dyDescent="0.2">
      <c r="K99"/>
      <c r="M99"/>
      <c r="N99"/>
      <c r="Q99"/>
      <c r="R99"/>
      <c r="S99"/>
      <c r="T99"/>
      <c r="U99"/>
      <c r="V99"/>
      <c r="W99"/>
      <c r="X99"/>
    </row>
    <row r="100" spans="11:24" x14ac:dyDescent="0.2">
      <c r="K100"/>
      <c r="M100"/>
      <c r="N100"/>
      <c r="Q100"/>
      <c r="R100"/>
      <c r="S100"/>
      <c r="T100"/>
      <c r="U100"/>
      <c r="V100"/>
      <c r="W100"/>
      <c r="X100"/>
    </row>
    <row r="101" spans="11:24" x14ac:dyDescent="0.2">
      <c r="K101"/>
      <c r="M101"/>
      <c r="N101"/>
      <c r="Q101"/>
      <c r="R101"/>
      <c r="S101"/>
      <c r="T101"/>
      <c r="U101"/>
      <c r="V101"/>
      <c r="W101"/>
      <c r="X101"/>
    </row>
    <row r="102" spans="11:24" x14ac:dyDescent="0.2">
      <c r="K102"/>
      <c r="M102"/>
      <c r="N102"/>
      <c r="Q102"/>
      <c r="R102"/>
      <c r="S102"/>
      <c r="T102"/>
      <c r="U102"/>
      <c r="V102"/>
      <c r="W102"/>
      <c r="X102"/>
    </row>
    <row r="103" spans="11:24" x14ac:dyDescent="0.2">
      <c r="K103"/>
      <c r="M103"/>
      <c r="N103"/>
      <c r="Q103"/>
      <c r="R103"/>
      <c r="S103"/>
      <c r="T103"/>
      <c r="U103"/>
      <c r="V103"/>
      <c r="W103"/>
      <c r="X103"/>
    </row>
    <row r="104" spans="11:24" x14ac:dyDescent="0.2">
      <c r="K104"/>
      <c r="M104"/>
      <c r="N104"/>
      <c r="Q104"/>
      <c r="R104"/>
      <c r="S104"/>
      <c r="T104"/>
      <c r="U104"/>
      <c r="V104"/>
      <c r="W104"/>
      <c r="X104"/>
    </row>
    <row r="105" spans="11:24" x14ac:dyDescent="0.2">
      <c r="K105"/>
      <c r="M105"/>
      <c r="N105"/>
      <c r="Q105"/>
      <c r="R105"/>
      <c r="S105"/>
      <c r="T105"/>
      <c r="U105"/>
      <c r="V105"/>
      <c r="W105"/>
      <c r="X105"/>
    </row>
    <row r="106" spans="11:24" x14ac:dyDescent="0.2">
      <c r="K106"/>
      <c r="M106"/>
      <c r="N106"/>
      <c r="Q106"/>
      <c r="R106"/>
      <c r="S106"/>
      <c r="T106"/>
      <c r="U106"/>
      <c r="V106"/>
      <c r="W106"/>
      <c r="X106"/>
    </row>
    <row r="107" spans="11:24" x14ac:dyDescent="0.2">
      <c r="K107"/>
      <c r="M107"/>
      <c r="N107"/>
      <c r="Q107"/>
      <c r="R107"/>
      <c r="S107"/>
      <c r="T107"/>
      <c r="U107"/>
      <c r="V107"/>
      <c r="W107"/>
      <c r="X107"/>
    </row>
    <row r="108" spans="11:24" x14ac:dyDescent="0.2">
      <c r="K108"/>
      <c r="M108"/>
      <c r="N108"/>
      <c r="Q108"/>
      <c r="R108"/>
      <c r="S108"/>
      <c r="T108"/>
      <c r="U108"/>
      <c r="V108"/>
      <c r="W108"/>
      <c r="X108"/>
    </row>
    <row r="109" spans="11:24" x14ac:dyDescent="0.2">
      <c r="K109"/>
      <c r="M109"/>
      <c r="N109"/>
      <c r="Q109"/>
      <c r="R109"/>
      <c r="S109"/>
      <c r="T109"/>
      <c r="U109"/>
      <c r="V109"/>
      <c r="W109"/>
      <c r="X109"/>
    </row>
    <row r="110" spans="11:24" x14ac:dyDescent="0.2">
      <c r="K110"/>
      <c r="M110"/>
      <c r="N110"/>
      <c r="Q110"/>
      <c r="R110"/>
      <c r="S110"/>
      <c r="T110"/>
      <c r="U110"/>
      <c r="V110"/>
      <c r="W110"/>
      <c r="X110"/>
    </row>
    <row r="111" spans="11:24" x14ac:dyDescent="0.2">
      <c r="K111"/>
      <c r="M111"/>
      <c r="N111"/>
      <c r="Q111"/>
      <c r="R111"/>
      <c r="S111"/>
      <c r="T111"/>
      <c r="U111"/>
      <c r="V111"/>
      <c r="W111"/>
      <c r="X111"/>
    </row>
    <row r="112" spans="11:24" x14ac:dyDescent="0.2">
      <c r="K112"/>
      <c r="M112"/>
      <c r="N112"/>
      <c r="Q112"/>
      <c r="R112"/>
      <c r="S112"/>
      <c r="T112"/>
      <c r="U112"/>
      <c r="V112"/>
      <c r="W112"/>
      <c r="X112"/>
    </row>
    <row r="113" spans="11:24" x14ac:dyDescent="0.2">
      <c r="K113"/>
      <c r="M113"/>
      <c r="N113"/>
      <c r="Q113"/>
      <c r="R113"/>
      <c r="S113"/>
      <c r="T113"/>
      <c r="U113"/>
      <c r="V113"/>
      <c r="W113"/>
      <c r="X113"/>
    </row>
    <row r="114" spans="11:24" x14ac:dyDescent="0.2">
      <c r="K114"/>
      <c r="M114"/>
      <c r="N114"/>
      <c r="Q114"/>
      <c r="R114"/>
      <c r="S114"/>
      <c r="T114"/>
      <c r="U114"/>
      <c r="V114"/>
      <c r="W114"/>
      <c r="X114"/>
    </row>
    <row r="115" spans="11:24" x14ac:dyDescent="0.2">
      <c r="K115"/>
      <c r="M115"/>
      <c r="N115"/>
      <c r="Q115"/>
      <c r="R115"/>
      <c r="S115"/>
      <c r="T115"/>
      <c r="U115"/>
      <c r="V115"/>
      <c r="W115"/>
      <c r="X115"/>
    </row>
    <row r="116" spans="11:24" x14ac:dyDescent="0.2">
      <c r="K116"/>
      <c r="M116"/>
      <c r="N116"/>
      <c r="Q116"/>
      <c r="R116"/>
      <c r="S116"/>
      <c r="T116"/>
      <c r="U116"/>
      <c r="V116"/>
      <c r="W116"/>
      <c r="X116"/>
    </row>
    <row r="117" spans="11:24" x14ac:dyDescent="0.2">
      <c r="K117"/>
      <c r="M117"/>
      <c r="N117"/>
      <c r="Q117"/>
      <c r="R117"/>
      <c r="S117"/>
      <c r="T117"/>
      <c r="U117"/>
      <c r="V117"/>
      <c r="W117"/>
      <c r="X117"/>
    </row>
    <row r="118" spans="11:24" x14ac:dyDescent="0.2">
      <c r="K118"/>
      <c r="M118"/>
      <c r="N118"/>
      <c r="Q118"/>
      <c r="R118"/>
      <c r="S118"/>
      <c r="T118"/>
      <c r="U118"/>
      <c r="V118"/>
      <c r="W118"/>
      <c r="X118"/>
    </row>
    <row r="119" spans="11:24" x14ac:dyDescent="0.2">
      <c r="K119"/>
      <c r="M119"/>
      <c r="N119"/>
      <c r="Q119"/>
      <c r="R119"/>
      <c r="S119"/>
      <c r="T119"/>
      <c r="U119"/>
      <c r="V119"/>
      <c r="W119"/>
      <c r="X119"/>
    </row>
    <row r="120" spans="11:24" x14ac:dyDescent="0.2">
      <c r="K120"/>
      <c r="M120"/>
      <c r="N120"/>
      <c r="Q120"/>
      <c r="R120"/>
      <c r="S120"/>
      <c r="T120"/>
      <c r="U120"/>
      <c r="V120"/>
      <c r="W120"/>
      <c r="X120"/>
    </row>
    <row r="121" spans="11:24" x14ac:dyDescent="0.2">
      <c r="K121"/>
      <c r="M121"/>
      <c r="N121"/>
      <c r="Q121"/>
      <c r="R121"/>
      <c r="S121"/>
      <c r="T121"/>
      <c r="U121"/>
      <c r="V121"/>
      <c r="W121"/>
      <c r="X121"/>
    </row>
    <row r="122" spans="11:24" x14ac:dyDescent="0.2">
      <c r="K122"/>
      <c r="M122"/>
      <c r="N122"/>
      <c r="Q122"/>
      <c r="R122"/>
      <c r="S122"/>
      <c r="T122"/>
      <c r="U122"/>
      <c r="V122"/>
      <c r="W122"/>
      <c r="X122"/>
    </row>
    <row r="123" spans="11:24" x14ac:dyDescent="0.2">
      <c r="K123"/>
      <c r="M123"/>
      <c r="N123"/>
      <c r="Q123"/>
      <c r="R123"/>
      <c r="S123"/>
      <c r="T123"/>
      <c r="U123"/>
      <c r="V123"/>
      <c r="W123"/>
      <c r="X123"/>
    </row>
    <row r="124" spans="11:24" x14ac:dyDescent="0.2">
      <c r="K124"/>
      <c r="M124"/>
      <c r="N124"/>
      <c r="Q124"/>
      <c r="R124"/>
      <c r="S124"/>
      <c r="T124"/>
      <c r="U124"/>
      <c r="V124"/>
      <c r="W124"/>
      <c r="X124"/>
    </row>
    <row r="125" spans="11:24" x14ac:dyDescent="0.2">
      <c r="K125"/>
      <c r="M125"/>
      <c r="N125"/>
      <c r="Q125"/>
      <c r="R125"/>
      <c r="S125"/>
      <c r="T125"/>
      <c r="U125"/>
      <c r="V125"/>
      <c r="W125"/>
      <c r="X125"/>
    </row>
    <row r="126" spans="11:24" x14ac:dyDescent="0.2">
      <c r="K126"/>
      <c r="M126"/>
      <c r="N126"/>
      <c r="Q126"/>
      <c r="R126"/>
      <c r="S126"/>
      <c r="T126"/>
      <c r="U126"/>
      <c r="V126"/>
      <c r="W126"/>
      <c r="X126"/>
    </row>
    <row r="127" spans="11:24" x14ac:dyDescent="0.2">
      <c r="K127"/>
      <c r="M127"/>
      <c r="N127"/>
      <c r="Q127"/>
      <c r="R127"/>
      <c r="S127"/>
      <c r="T127"/>
      <c r="U127"/>
      <c r="V127"/>
      <c r="W127"/>
      <c r="X127"/>
    </row>
    <row r="128" spans="11:24" x14ac:dyDescent="0.2">
      <c r="K128"/>
      <c r="M128"/>
      <c r="N128"/>
      <c r="Q128"/>
      <c r="R128"/>
      <c r="S128"/>
      <c r="T128"/>
      <c r="U128"/>
      <c r="V128"/>
      <c r="W128"/>
      <c r="X128"/>
    </row>
    <row r="129" spans="11:24" x14ac:dyDescent="0.2">
      <c r="K129"/>
      <c r="M129"/>
      <c r="N129"/>
      <c r="Q129"/>
      <c r="R129"/>
      <c r="S129"/>
      <c r="T129"/>
      <c r="U129"/>
      <c r="V129"/>
      <c r="W129"/>
      <c r="X129"/>
    </row>
    <row r="130" spans="11:24" x14ac:dyDescent="0.2">
      <c r="K130"/>
      <c r="M130"/>
      <c r="N130"/>
      <c r="Q130"/>
      <c r="R130"/>
      <c r="S130"/>
      <c r="T130"/>
      <c r="U130"/>
      <c r="V130"/>
      <c r="W130"/>
      <c r="X130"/>
    </row>
    <row r="131" spans="11:24" x14ac:dyDescent="0.2">
      <c r="K131"/>
      <c r="M131"/>
      <c r="N131"/>
      <c r="Q131"/>
      <c r="R131"/>
      <c r="S131"/>
      <c r="T131"/>
      <c r="U131"/>
      <c r="V131"/>
      <c r="W131"/>
      <c r="X131"/>
    </row>
    <row r="132" spans="11:24" x14ac:dyDescent="0.2">
      <c r="K132"/>
      <c r="M132"/>
      <c r="N132"/>
      <c r="Q132"/>
      <c r="R132"/>
      <c r="S132"/>
      <c r="T132"/>
      <c r="U132"/>
      <c r="V132"/>
      <c r="W132"/>
      <c r="X132"/>
    </row>
    <row r="133" spans="11:24" x14ac:dyDescent="0.2">
      <c r="K133"/>
      <c r="M133"/>
      <c r="N133"/>
      <c r="Q133"/>
      <c r="R133"/>
      <c r="S133"/>
      <c r="T133"/>
      <c r="U133"/>
      <c r="V133"/>
      <c r="W133"/>
      <c r="X133"/>
    </row>
    <row r="134" spans="11:24" x14ac:dyDescent="0.2">
      <c r="K134"/>
      <c r="M134"/>
      <c r="N134"/>
      <c r="Q134"/>
      <c r="R134"/>
      <c r="S134"/>
      <c r="T134"/>
      <c r="U134"/>
      <c r="V134"/>
      <c r="W134"/>
      <c r="X134"/>
    </row>
    <row r="135" spans="11:24" x14ac:dyDescent="0.2">
      <c r="K135"/>
      <c r="M135"/>
      <c r="N135"/>
      <c r="Q135"/>
      <c r="R135"/>
      <c r="S135"/>
      <c r="T135"/>
      <c r="U135"/>
      <c r="V135"/>
      <c r="W135"/>
      <c r="X135"/>
    </row>
    <row r="136" spans="11:24" x14ac:dyDescent="0.2">
      <c r="K136"/>
      <c r="M136"/>
      <c r="N136"/>
      <c r="Q136"/>
      <c r="R136"/>
      <c r="S136"/>
      <c r="T136"/>
      <c r="U136"/>
      <c r="V136"/>
      <c r="W136"/>
      <c r="X136"/>
    </row>
    <row r="137" spans="11:24" x14ac:dyDescent="0.2">
      <c r="K137"/>
      <c r="M137"/>
      <c r="N137"/>
      <c r="Q137"/>
      <c r="R137"/>
      <c r="S137"/>
      <c r="T137"/>
      <c r="U137"/>
      <c r="V137"/>
      <c r="W137"/>
      <c r="X137"/>
    </row>
    <row r="138" spans="11:24" x14ac:dyDescent="0.2">
      <c r="K138"/>
      <c r="M138"/>
      <c r="N138"/>
      <c r="Q138"/>
      <c r="R138"/>
      <c r="S138"/>
      <c r="T138"/>
      <c r="U138"/>
      <c r="V138"/>
      <c r="W138"/>
      <c r="X138"/>
    </row>
    <row r="139" spans="11:24" x14ac:dyDescent="0.2">
      <c r="K139"/>
      <c r="M139"/>
      <c r="N139"/>
      <c r="Q139"/>
      <c r="R139"/>
      <c r="S139"/>
      <c r="T139"/>
      <c r="U139"/>
      <c r="V139"/>
      <c r="W139"/>
      <c r="X139"/>
    </row>
    <row r="140" spans="11:24" x14ac:dyDescent="0.2">
      <c r="K140"/>
      <c r="M140"/>
      <c r="N140"/>
      <c r="Q140"/>
      <c r="R140"/>
      <c r="S140"/>
      <c r="T140"/>
      <c r="U140"/>
      <c r="V140"/>
      <c r="W140"/>
      <c r="X140"/>
    </row>
    <row r="141" spans="11:24" x14ac:dyDescent="0.2">
      <c r="X141"/>
    </row>
    <row r="142" spans="11:24" x14ac:dyDescent="0.2">
      <c r="X142"/>
    </row>
    <row r="143" spans="11:24" x14ac:dyDescent="0.2">
      <c r="X143"/>
    </row>
    <row r="144" spans="11:24" x14ac:dyDescent="0.2">
      <c r="X144"/>
    </row>
    <row r="145" spans="24:24" x14ac:dyDescent="0.2">
      <c r="X145"/>
    </row>
    <row r="146" spans="24:24" x14ac:dyDescent="0.2">
      <c r="X146"/>
    </row>
    <row r="147" spans="24:24" x14ac:dyDescent="0.2">
      <c r="X147"/>
    </row>
    <row r="148" spans="24:24" x14ac:dyDescent="0.2">
      <c r="X148"/>
    </row>
    <row r="149" spans="24:24" x14ac:dyDescent="0.2">
      <c r="X149"/>
    </row>
    <row r="150" spans="24:24" x14ac:dyDescent="0.2">
      <c r="X150"/>
    </row>
    <row r="151" spans="24:24" x14ac:dyDescent="0.2">
      <c r="X151"/>
    </row>
    <row r="152" spans="24:24" x14ac:dyDescent="0.2">
      <c r="X152"/>
    </row>
    <row r="153" spans="24:24" x14ac:dyDescent="0.2">
      <c r="X153"/>
    </row>
  </sheetData>
  <sortState xmlns:xlrd2="http://schemas.microsoft.com/office/spreadsheetml/2017/richdata2" ref="B3:I32">
    <sortCondition descending="1" ref="I3:I32"/>
  </sortState>
  <phoneticPr fontId="5" type="noConversion"/>
  <hyperlinks>
    <hyperlink ref="O18" r:id="rId1" display="BERNOS Blaise" xr:uid="{0A3E47DD-7A5F-415B-8483-EFBCAAC35629}"/>
    <hyperlink ref="O4" r:id="rId2" display="SAUVAN Jean-Pierre" xr:uid="{FECBAF0D-9C0B-46C5-8D08-6A347DCB8635}"/>
    <hyperlink ref="N1" r:id="rId3" xr:uid="{C1CA2AB9-7C32-411E-8E3F-5ED93BA3CD76}"/>
  </hyperlinks>
  <pageMargins left="0.78740157499999996" right="0.78740157499999996" top="0.984251969" bottom="0.984251969" header="0.4921259845" footer="0.4921259845"/>
  <pageSetup paperSize="9" orientation="portrait" r:id="rId4"/>
  <headerFooter alignWithMargins="0"/>
  <ignoredErrors>
    <ignoredError sqref="J3:J14 L14:L19 L3:L13 J15:J20" numberStoredAsText="1"/>
  </ignoredErrors>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FE4E7-1A5D-403A-B164-D8F718B68093}">
  <dimension ref="A1:AE132"/>
  <sheetViews>
    <sheetView zoomScaleNormal="100" workbookViewId="0"/>
  </sheetViews>
  <sheetFormatPr baseColWidth="10" defaultColWidth="11.5703125" defaultRowHeight="12.75" x14ac:dyDescent="0.2"/>
  <cols>
    <col min="1" max="1" width="5.5703125" style="39" customWidth="1"/>
    <col min="2" max="2" width="12.140625" style="39" customWidth="1"/>
    <col min="3" max="3" width="28" bestFit="1" customWidth="1"/>
    <col min="4" max="4" width="39" style="26" bestFit="1" customWidth="1"/>
    <col min="5" max="5" width="0.85546875" customWidth="1"/>
    <col min="6" max="6" width="7.42578125" style="24" customWidth="1"/>
    <col min="7" max="7" width="6.7109375" style="17" customWidth="1"/>
    <col min="8" max="8" width="9.28515625" style="1" customWidth="1"/>
    <col min="9" max="9" width="12.42578125" style="23" customWidth="1"/>
    <col min="10" max="10" width="7" customWidth="1"/>
    <col min="11" max="11" width="7.5703125" style="45" customWidth="1"/>
    <col min="12" max="12" width="1" customWidth="1"/>
    <col min="13" max="13" width="6.42578125" style="45" customWidth="1"/>
    <col min="14" max="14" width="13.5703125" style="45" customWidth="1"/>
    <col min="15" max="15" width="28" style="142" bestFit="1" customWidth="1"/>
    <col min="16" max="16" width="40.85546875" style="128" customWidth="1"/>
    <col min="17" max="17" width="6.5703125" style="45" bestFit="1" customWidth="1"/>
    <col min="18" max="18" width="4.85546875" style="39" customWidth="1"/>
    <col min="19" max="19" width="2" style="45" customWidth="1"/>
    <col min="20" max="21" width="6.5703125" style="45" bestFit="1" customWidth="1"/>
    <col min="22" max="22" width="6.5703125" style="45" customWidth="1"/>
    <col min="23" max="23" width="9" style="39" customWidth="1"/>
    <col min="24" max="24" width="12.85546875" style="39" bestFit="1" customWidth="1"/>
    <col min="25" max="25" width="28.140625" style="128" bestFit="1" customWidth="1"/>
    <col min="26" max="26" width="33.85546875" bestFit="1" customWidth="1"/>
    <col min="27" max="27" width="39" bestFit="1" customWidth="1"/>
    <col min="28" max="28" width="9.5703125" style="39" customWidth="1"/>
    <col min="29" max="31" width="9.42578125" style="39" customWidth="1"/>
    <col min="33" max="33" width="3.28515625" customWidth="1"/>
    <col min="47" max="47" width="3.85546875" customWidth="1"/>
  </cols>
  <sheetData>
    <row r="1" spans="1:31" s="17" customFormat="1" ht="23.45" customHeight="1" x14ac:dyDescent="0.2">
      <c r="A1" s="1"/>
      <c r="B1" s="81" t="s">
        <v>942</v>
      </c>
      <c r="D1" s="67"/>
      <c r="F1" s="24"/>
      <c r="H1" s="1"/>
      <c r="I1" s="23"/>
      <c r="K1" s="24"/>
      <c r="M1" s="24"/>
      <c r="N1" s="267" t="s">
        <v>1</v>
      </c>
      <c r="O1" s="81"/>
      <c r="P1" s="90"/>
      <c r="Q1" s="24"/>
      <c r="R1" s="1"/>
      <c r="S1" s="24"/>
      <c r="T1" s="24"/>
      <c r="U1" s="24"/>
      <c r="V1" s="24"/>
      <c r="W1" s="39"/>
      <c r="X1" s="39"/>
      <c r="Y1" s="128"/>
      <c r="Z1"/>
      <c r="AA1"/>
      <c r="AB1" s="39"/>
      <c r="AC1" s="39"/>
      <c r="AD1" s="39"/>
      <c r="AE1" s="39"/>
    </row>
    <row r="2" spans="1:31" s="17" customFormat="1" ht="25.5" x14ac:dyDescent="0.2">
      <c r="A2" s="18" t="s">
        <v>11</v>
      </c>
      <c r="B2" s="18" t="s">
        <v>12</v>
      </c>
      <c r="C2" s="18" t="s">
        <v>13</v>
      </c>
      <c r="D2" s="48" t="s">
        <v>20</v>
      </c>
      <c r="F2" s="18" t="s">
        <v>18</v>
      </c>
      <c r="G2" s="18" t="s">
        <v>15</v>
      </c>
      <c r="H2" s="18" t="s">
        <v>19</v>
      </c>
      <c r="I2" s="18" t="s">
        <v>124</v>
      </c>
      <c r="K2" s="88" t="s">
        <v>123</v>
      </c>
      <c r="M2" s="88" t="s">
        <v>3</v>
      </c>
      <c r="N2" s="88" t="s">
        <v>12</v>
      </c>
      <c r="O2" s="37" t="s">
        <v>13</v>
      </c>
      <c r="P2" s="88" t="s">
        <v>14</v>
      </c>
      <c r="Q2" s="88" t="s">
        <v>2</v>
      </c>
      <c r="R2" s="88" t="s">
        <v>50</v>
      </c>
      <c r="S2" s="89"/>
      <c r="T2" s="145" t="s">
        <v>4</v>
      </c>
      <c r="U2" s="88" t="s">
        <v>5</v>
      </c>
      <c r="V2" s="121"/>
      <c r="W2" s="22" t="s">
        <v>283</v>
      </c>
      <c r="X2" s="22" t="s">
        <v>200</v>
      </c>
      <c r="Y2" s="81" t="s">
        <v>201</v>
      </c>
      <c r="Z2" s="21" t="s">
        <v>202</v>
      </c>
      <c r="AA2" s="21" t="s">
        <v>203</v>
      </c>
      <c r="AB2" s="22" t="s">
        <v>907</v>
      </c>
      <c r="AC2" s="22" t="s">
        <v>4</v>
      </c>
      <c r="AD2" s="22" t="s">
        <v>5</v>
      </c>
      <c r="AE2" s="22" t="s">
        <v>206</v>
      </c>
    </row>
    <row r="3" spans="1:31" x14ac:dyDescent="0.2">
      <c r="A3" s="18">
        <v>1</v>
      </c>
      <c r="B3" s="54" t="s">
        <v>401</v>
      </c>
      <c r="C3" s="66" t="s">
        <v>402</v>
      </c>
      <c r="D3" s="52" t="s">
        <v>403</v>
      </c>
      <c r="F3" s="20">
        <v>10</v>
      </c>
      <c r="G3" s="25" t="s">
        <v>22</v>
      </c>
      <c r="H3" s="51">
        <v>1</v>
      </c>
      <c r="I3" s="129">
        <f t="shared" ref="I3:I33" si="0">IF(OR(H3="DSQ",H3="RAF",H3="DNC",H3="DPG"),0,IF(OR(H3="DNS",H3="DNF"),100*(($F3-$F3+1)/$F3)+50*(LOG($F3/$F3)),100*(($F3-H3+1)/$F3)+50*(LOG($F3/H3))))</f>
        <v>150</v>
      </c>
      <c r="K3" s="51" t="s">
        <v>138</v>
      </c>
      <c r="M3" s="51">
        <v>1</v>
      </c>
      <c r="N3" s="54" t="s">
        <v>161</v>
      </c>
      <c r="O3" s="144" t="s">
        <v>162</v>
      </c>
      <c r="P3" s="127" t="s">
        <v>207</v>
      </c>
      <c r="Q3" s="51" t="s">
        <v>138</v>
      </c>
      <c r="R3" s="86">
        <v>3</v>
      </c>
      <c r="S3" s="92"/>
      <c r="T3" s="126">
        <v>1</v>
      </c>
      <c r="U3" s="54">
        <v>2</v>
      </c>
      <c r="V3" s="123"/>
      <c r="W3" s="232">
        <v>1</v>
      </c>
      <c r="X3" s="233" t="s">
        <v>161</v>
      </c>
      <c r="Y3" s="268" t="s">
        <v>162</v>
      </c>
      <c r="Z3" s="242" t="s">
        <v>353</v>
      </c>
      <c r="AA3" s="234" t="s">
        <v>207</v>
      </c>
      <c r="AB3" s="233" t="s">
        <v>138</v>
      </c>
      <c r="AC3" s="233">
        <v>1</v>
      </c>
      <c r="AD3" s="233">
        <v>2</v>
      </c>
      <c r="AE3" s="235">
        <v>3</v>
      </c>
    </row>
    <row r="4" spans="1:31" x14ac:dyDescent="0.2">
      <c r="A4" s="18">
        <v>2</v>
      </c>
      <c r="B4" s="54" t="s">
        <v>161</v>
      </c>
      <c r="C4" s="66" t="s">
        <v>162</v>
      </c>
      <c r="D4" s="52" t="s">
        <v>207</v>
      </c>
      <c r="F4" s="20">
        <v>5</v>
      </c>
      <c r="G4" s="25" t="s">
        <v>138</v>
      </c>
      <c r="H4" s="51">
        <v>1</v>
      </c>
      <c r="I4" s="129">
        <f t="shared" si="0"/>
        <v>134.94850021680094</v>
      </c>
      <c r="K4" s="51" t="s">
        <v>138</v>
      </c>
      <c r="M4" s="51">
        <v>2</v>
      </c>
      <c r="N4" s="54">
        <v>2</v>
      </c>
      <c r="O4" s="144" t="s">
        <v>190</v>
      </c>
      <c r="P4" s="127" t="s">
        <v>141</v>
      </c>
      <c r="Q4" s="51" t="s">
        <v>138</v>
      </c>
      <c r="R4" s="86">
        <v>6</v>
      </c>
      <c r="S4" s="92"/>
      <c r="T4" s="126">
        <v>2</v>
      </c>
      <c r="U4" s="54">
        <v>4</v>
      </c>
      <c r="V4" s="123"/>
      <c r="W4" s="236">
        <v>2</v>
      </c>
      <c r="X4" s="39">
        <v>2</v>
      </c>
      <c r="Y4" s="128" t="s">
        <v>190</v>
      </c>
      <c r="Z4" t="s">
        <v>908</v>
      </c>
      <c r="AA4" t="s">
        <v>141</v>
      </c>
      <c r="AB4" s="39" t="s">
        <v>138</v>
      </c>
      <c r="AC4" s="39">
        <v>2</v>
      </c>
      <c r="AD4" s="39">
        <v>4</v>
      </c>
      <c r="AE4" s="237">
        <v>6</v>
      </c>
    </row>
    <row r="5" spans="1:31" x14ac:dyDescent="0.2">
      <c r="A5" s="18">
        <v>3</v>
      </c>
      <c r="B5" s="54" t="s">
        <v>176</v>
      </c>
      <c r="C5" s="53" t="s">
        <v>177</v>
      </c>
      <c r="D5" s="52" t="s">
        <v>914</v>
      </c>
      <c r="F5" s="20">
        <v>5</v>
      </c>
      <c r="G5" s="25" t="s">
        <v>915</v>
      </c>
      <c r="H5" s="51">
        <v>1</v>
      </c>
      <c r="I5" s="129">
        <f t="shared" si="0"/>
        <v>134.94850021680094</v>
      </c>
      <c r="K5" s="51" t="s">
        <v>138</v>
      </c>
      <c r="M5" s="51">
        <v>3</v>
      </c>
      <c r="N5" s="54">
        <v>57</v>
      </c>
      <c r="O5" s="144" t="s">
        <v>359</v>
      </c>
      <c r="P5" s="127" t="s">
        <v>360</v>
      </c>
      <c r="Q5" s="51" t="s">
        <v>138</v>
      </c>
      <c r="R5" s="86">
        <v>6</v>
      </c>
      <c r="S5" s="92"/>
      <c r="T5" s="126">
        <v>3</v>
      </c>
      <c r="U5" s="54">
        <v>3</v>
      </c>
      <c r="V5" s="123"/>
      <c r="W5" s="236">
        <v>3</v>
      </c>
      <c r="X5" s="39">
        <v>57</v>
      </c>
      <c r="Y5" s="128" t="s">
        <v>359</v>
      </c>
      <c r="Z5" t="s">
        <v>360</v>
      </c>
      <c r="AA5" t="s">
        <v>360</v>
      </c>
      <c r="AB5" s="39" t="s">
        <v>138</v>
      </c>
      <c r="AC5" s="39">
        <v>3</v>
      </c>
      <c r="AD5" s="39">
        <v>3</v>
      </c>
      <c r="AE5" s="237">
        <v>6</v>
      </c>
    </row>
    <row r="6" spans="1:31" x14ac:dyDescent="0.2">
      <c r="A6" s="18">
        <v>4</v>
      </c>
      <c r="B6" s="54" t="s">
        <v>182</v>
      </c>
      <c r="C6" s="53" t="s">
        <v>183</v>
      </c>
      <c r="D6" s="52" t="s">
        <v>184</v>
      </c>
      <c r="F6" s="20">
        <v>5</v>
      </c>
      <c r="G6" s="25" t="s">
        <v>919</v>
      </c>
      <c r="H6" s="51">
        <v>1</v>
      </c>
      <c r="I6" s="129">
        <f t="shared" si="0"/>
        <v>134.94850021680094</v>
      </c>
      <c r="K6" s="51" t="s">
        <v>23</v>
      </c>
      <c r="M6" s="51">
        <v>4</v>
      </c>
      <c r="N6" s="54" t="s">
        <v>363</v>
      </c>
      <c r="O6" s="144" t="s">
        <v>909</v>
      </c>
      <c r="P6" s="127" t="s">
        <v>911</v>
      </c>
      <c r="Q6" s="51" t="s">
        <v>138</v>
      </c>
      <c r="R6" s="86">
        <v>8</v>
      </c>
      <c r="S6" s="92"/>
      <c r="T6" s="126">
        <v>4</v>
      </c>
      <c r="U6" s="54">
        <v>4</v>
      </c>
      <c r="V6" s="123"/>
      <c r="W6" s="236">
        <v>4</v>
      </c>
      <c r="X6" s="39" t="s">
        <v>363</v>
      </c>
      <c r="Y6" s="128" t="s">
        <v>909</v>
      </c>
      <c r="Z6" t="s">
        <v>910</v>
      </c>
      <c r="AA6" t="s">
        <v>911</v>
      </c>
      <c r="AB6" s="39" t="s">
        <v>138</v>
      </c>
      <c r="AC6" s="39">
        <v>4</v>
      </c>
      <c r="AD6" s="39">
        <v>4</v>
      </c>
      <c r="AE6" s="237">
        <v>8</v>
      </c>
    </row>
    <row r="7" spans="1:31" x14ac:dyDescent="0.2">
      <c r="A7" s="18">
        <v>5</v>
      </c>
      <c r="B7" s="54">
        <v>125</v>
      </c>
      <c r="C7" s="53" t="s">
        <v>41</v>
      </c>
      <c r="D7" s="52" t="s">
        <v>152</v>
      </c>
      <c r="F7" s="20">
        <v>10</v>
      </c>
      <c r="G7" s="25" t="s">
        <v>22</v>
      </c>
      <c r="H7" s="51">
        <v>2</v>
      </c>
      <c r="I7" s="129">
        <f t="shared" si="0"/>
        <v>124.94850021680094</v>
      </c>
      <c r="K7" s="51" t="s">
        <v>138</v>
      </c>
      <c r="M7" s="51">
        <v>5</v>
      </c>
      <c r="N7" s="54">
        <v>160340</v>
      </c>
      <c r="O7" s="144" t="s">
        <v>163</v>
      </c>
      <c r="P7" s="127" t="s">
        <v>912</v>
      </c>
      <c r="Q7" s="51" t="s">
        <v>138</v>
      </c>
      <c r="R7" s="86">
        <v>11</v>
      </c>
      <c r="S7" s="92"/>
      <c r="T7" s="126" t="s">
        <v>45</v>
      </c>
      <c r="U7" s="54">
        <v>5</v>
      </c>
      <c r="V7" s="123"/>
      <c r="W7" s="238">
        <v>5</v>
      </c>
      <c r="X7" s="239">
        <v>160340</v>
      </c>
      <c r="Y7" s="269" t="s">
        <v>163</v>
      </c>
      <c r="Z7" s="240" t="s">
        <v>912</v>
      </c>
      <c r="AA7" s="240" t="s">
        <v>913</v>
      </c>
      <c r="AB7" s="239" t="s">
        <v>138</v>
      </c>
      <c r="AC7" s="239" t="s">
        <v>45</v>
      </c>
      <c r="AD7" s="239">
        <v>5</v>
      </c>
      <c r="AE7" s="241">
        <v>11</v>
      </c>
    </row>
    <row r="8" spans="1:31" x14ac:dyDescent="0.2">
      <c r="A8" s="18">
        <v>6</v>
      </c>
      <c r="B8" s="54">
        <v>6</v>
      </c>
      <c r="C8" s="53" t="s">
        <v>167</v>
      </c>
      <c r="D8" s="52" t="s">
        <v>168</v>
      </c>
      <c r="F8" s="20">
        <v>3</v>
      </c>
      <c r="G8" s="25" t="s">
        <v>21</v>
      </c>
      <c r="H8" s="51">
        <v>1</v>
      </c>
      <c r="I8" s="129">
        <f t="shared" si="0"/>
        <v>123.85606273598313</v>
      </c>
      <c r="K8" s="51" t="s">
        <v>23</v>
      </c>
      <c r="M8" s="105">
        <v>1</v>
      </c>
      <c r="N8" s="106" t="s">
        <v>176</v>
      </c>
      <c r="O8" s="143" t="s">
        <v>177</v>
      </c>
      <c r="P8" s="132" t="s">
        <v>914</v>
      </c>
      <c r="Q8" s="105" t="s">
        <v>915</v>
      </c>
      <c r="R8" s="107">
        <v>2</v>
      </c>
      <c r="S8" s="108"/>
      <c r="T8" s="125">
        <v>1</v>
      </c>
      <c r="U8" s="106">
        <v>1</v>
      </c>
      <c r="V8" s="123"/>
      <c r="W8" s="232">
        <v>1</v>
      </c>
      <c r="X8" s="233" t="s">
        <v>176</v>
      </c>
      <c r="Y8" s="268" t="s">
        <v>177</v>
      </c>
      <c r="Z8" s="234" t="s">
        <v>178</v>
      </c>
      <c r="AA8" s="234" t="s">
        <v>914</v>
      </c>
      <c r="AB8" s="233" t="s">
        <v>915</v>
      </c>
      <c r="AC8" s="233">
        <v>1</v>
      </c>
      <c r="AD8" s="233">
        <v>1</v>
      </c>
      <c r="AE8" s="235">
        <v>2</v>
      </c>
    </row>
    <row r="9" spans="1:31" x14ac:dyDescent="0.2">
      <c r="A9" s="18">
        <v>7</v>
      </c>
      <c r="B9" s="54" t="s">
        <v>396</v>
      </c>
      <c r="C9" s="53" t="s">
        <v>397</v>
      </c>
      <c r="D9" s="52" t="s">
        <v>398</v>
      </c>
      <c r="F9" s="20">
        <v>8</v>
      </c>
      <c r="G9" s="25" t="s">
        <v>919</v>
      </c>
      <c r="H9" s="51">
        <v>2</v>
      </c>
      <c r="I9" s="129">
        <f t="shared" si="0"/>
        <v>117.60299956639813</v>
      </c>
      <c r="K9" s="51" t="s">
        <v>23</v>
      </c>
      <c r="M9" s="105">
        <v>2</v>
      </c>
      <c r="N9" s="106" t="s">
        <v>169</v>
      </c>
      <c r="O9" s="143" t="s">
        <v>170</v>
      </c>
      <c r="P9" s="132" t="s">
        <v>171</v>
      </c>
      <c r="Q9" s="105" t="s">
        <v>915</v>
      </c>
      <c r="R9" s="107">
        <v>5</v>
      </c>
      <c r="S9" s="108"/>
      <c r="T9" s="125">
        <v>3</v>
      </c>
      <c r="U9" s="106">
        <v>2</v>
      </c>
      <c r="V9" s="123"/>
      <c r="W9" s="236">
        <v>2</v>
      </c>
      <c r="X9" s="39" t="s">
        <v>169</v>
      </c>
      <c r="Y9" s="128" t="s">
        <v>170</v>
      </c>
      <c r="Z9" t="s">
        <v>171</v>
      </c>
      <c r="AA9" t="s">
        <v>171</v>
      </c>
      <c r="AB9" s="39" t="s">
        <v>915</v>
      </c>
      <c r="AC9" s="39">
        <v>3</v>
      </c>
      <c r="AD9" s="39">
        <v>2</v>
      </c>
      <c r="AE9" s="237">
        <v>5</v>
      </c>
    </row>
    <row r="10" spans="1:31" x14ac:dyDescent="0.2">
      <c r="A10" s="18">
        <v>8</v>
      </c>
      <c r="B10" s="54" t="s">
        <v>62</v>
      </c>
      <c r="C10" s="53" t="s">
        <v>120</v>
      </c>
      <c r="D10" s="52" t="s">
        <v>933</v>
      </c>
      <c r="F10" s="20">
        <v>10</v>
      </c>
      <c r="G10" s="25" t="s">
        <v>22</v>
      </c>
      <c r="H10" s="51">
        <v>3</v>
      </c>
      <c r="I10" s="129">
        <f t="shared" si="0"/>
        <v>106.14393726401688</v>
      </c>
      <c r="K10" s="51" t="s">
        <v>23</v>
      </c>
      <c r="M10" s="105">
        <v>3</v>
      </c>
      <c r="N10" s="106" t="s">
        <v>394</v>
      </c>
      <c r="O10" s="143" t="s">
        <v>172</v>
      </c>
      <c r="P10" s="132" t="s">
        <v>173</v>
      </c>
      <c r="Q10" s="105" t="s">
        <v>915</v>
      </c>
      <c r="R10" s="107">
        <v>5</v>
      </c>
      <c r="S10" s="108"/>
      <c r="T10" s="125">
        <v>2</v>
      </c>
      <c r="U10" s="106">
        <v>3</v>
      </c>
      <c r="V10" s="123"/>
      <c r="W10" s="236">
        <v>3</v>
      </c>
      <c r="X10" s="39" t="s">
        <v>394</v>
      </c>
      <c r="Y10" s="128" t="s">
        <v>172</v>
      </c>
      <c r="Z10" t="s">
        <v>173</v>
      </c>
      <c r="AA10" t="s">
        <v>173</v>
      </c>
      <c r="AB10" s="39" t="s">
        <v>915</v>
      </c>
      <c r="AC10" s="39">
        <v>2</v>
      </c>
      <c r="AD10" s="39">
        <v>3</v>
      </c>
      <c r="AE10" s="237">
        <v>5</v>
      </c>
    </row>
    <row r="11" spans="1:31" x14ac:dyDescent="0.2">
      <c r="A11" s="18">
        <v>9</v>
      </c>
      <c r="B11" s="54" t="s">
        <v>169</v>
      </c>
      <c r="C11" s="53" t="s">
        <v>170</v>
      </c>
      <c r="D11" s="52" t="s">
        <v>171</v>
      </c>
      <c r="F11" s="20">
        <v>5</v>
      </c>
      <c r="G11" s="25" t="s">
        <v>915</v>
      </c>
      <c r="H11" s="51">
        <v>2</v>
      </c>
      <c r="I11" s="129">
        <f t="shared" si="0"/>
        <v>99.897000433601875</v>
      </c>
      <c r="K11" s="51" t="s">
        <v>23</v>
      </c>
      <c r="M11" s="105">
        <v>4</v>
      </c>
      <c r="N11" s="106" t="s">
        <v>395</v>
      </c>
      <c r="O11" s="143" t="s">
        <v>175</v>
      </c>
      <c r="P11" s="132" t="s">
        <v>916</v>
      </c>
      <c r="Q11" s="105" t="s">
        <v>915</v>
      </c>
      <c r="R11" s="107">
        <v>8</v>
      </c>
      <c r="S11" s="108"/>
      <c r="T11" s="125">
        <v>4</v>
      </c>
      <c r="U11" s="106">
        <v>4</v>
      </c>
      <c r="V11" s="123"/>
      <c r="W11" s="236">
        <v>4</v>
      </c>
      <c r="X11" s="39" t="s">
        <v>395</v>
      </c>
      <c r="Y11" s="128" t="s">
        <v>175</v>
      </c>
      <c r="Z11" t="s">
        <v>916</v>
      </c>
      <c r="AA11" t="s">
        <v>917</v>
      </c>
      <c r="AB11" s="39" t="s">
        <v>915</v>
      </c>
      <c r="AC11" s="39">
        <v>4</v>
      </c>
      <c r="AD11" s="39">
        <v>4</v>
      </c>
      <c r="AE11" s="237">
        <v>8</v>
      </c>
    </row>
    <row r="12" spans="1:31" x14ac:dyDescent="0.2">
      <c r="A12" s="18">
        <v>10</v>
      </c>
      <c r="B12" s="54" t="s">
        <v>212</v>
      </c>
      <c r="C12" s="130" t="s">
        <v>185</v>
      </c>
      <c r="D12" s="52" t="s">
        <v>186</v>
      </c>
      <c r="F12" s="20">
        <v>8</v>
      </c>
      <c r="G12" s="25" t="s">
        <v>919</v>
      </c>
      <c r="H12" s="51">
        <v>3</v>
      </c>
      <c r="I12" s="129">
        <f t="shared" si="0"/>
        <v>96.298436613614058</v>
      </c>
      <c r="K12" s="51" t="s">
        <v>23</v>
      </c>
      <c r="M12" s="105" t="s">
        <v>17</v>
      </c>
      <c r="N12" s="106">
        <v>1966</v>
      </c>
      <c r="O12" s="143" t="s">
        <v>918</v>
      </c>
      <c r="P12" s="132" t="s">
        <v>821</v>
      </c>
      <c r="Q12" s="105" t="s">
        <v>915</v>
      </c>
      <c r="R12" s="107">
        <v>12</v>
      </c>
      <c r="S12" s="108"/>
      <c r="T12" s="125" t="s">
        <v>17</v>
      </c>
      <c r="U12" s="106" t="s">
        <v>17</v>
      </c>
      <c r="V12" s="123"/>
      <c r="W12" s="238">
        <v>5</v>
      </c>
      <c r="X12" s="239">
        <v>1966</v>
      </c>
      <c r="Y12" s="269" t="s">
        <v>918</v>
      </c>
      <c r="Z12" s="240" t="s">
        <v>821</v>
      </c>
      <c r="AA12" s="240" t="s">
        <v>821</v>
      </c>
      <c r="AB12" s="239" t="s">
        <v>915</v>
      </c>
      <c r="AC12" s="239" t="s">
        <v>17</v>
      </c>
      <c r="AD12" s="239" t="s">
        <v>17</v>
      </c>
      <c r="AE12" s="241">
        <v>12</v>
      </c>
    </row>
    <row r="13" spans="1:31" x14ac:dyDescent="0.2">
      <c r="A13" s="18">
        <v>11</v>
      </c>
      <c r="B13" s="54">
        <v>62</v>
      </c>
      <c r="C13" s="53" t="s">
        <v>391</v>
      </c>
      <c r="D13" s="52" t="s">
        <v>936</v>
      </c>
      <c r="F13" s="20">
        <v>10</v>
      </c>
      <c r="G13" s="25" t="s">
        <v>22</v>
      </c>
      <c r="H13" s="51">
        <v>4</v>
      </c>
      <c r="I13" s="129">
        <f t="shared" si="0"/>
        <v>89.897000433601875</v>
      </c>
      <c r="K13" s="51" t="s">
        <v>23</v>
      </c>
      <c r="M13" s="51">
        <v>1</v>
      </c>
      <c r="N13" s="54" t="s">
        <v>182</v>
      </c>
      <c r="O13" s="144" t="s">
        <v>183</v>
      </c>
      <c r="P13" s="127" t="s">
        <v>184</v>
      </c>
      <c r="Q13" s="51" t="s">
        <v>919</v>
      </c>
      <c r="R13" s="86">
        <v>2</v>
      </c>
      <c r="S13" s="92"/>
      <c r="T13" s="126">
        <v>1</v>
      </c>
      <c r="U13" s="54">
        <v>1</v>
      </c>
      <c r="V13" s="123"/>
      <c r="W13" s="232">
        <v>1</v>
      </c>
      <c r="X13" s="233" t="s">
        <v>182</v>
      </c>
      <c r="Y13" s="268" t="s">
        <v>183</v>
      </c>
      <c r="Z13" s="234" t="s">
        <v>184</v>
      </c>
      <c r="AA13" s="234" t="s">
        <v>372</v>
      </c>
      <c r="AB13" s="233" t="s">
        <v>919</v>
      </c>
      <c r="AC13" s="233">
        <v>1</v>
      </c>
      <c r="AD13" s="233">
        <v>1</v>
      </c>
      <c r="AE13" s="235">
        <v>2</v>
      </c>
    </row>
    <row r="14" spans="1:31" x14ac:dyDescent="0.2">
      <c r="A14" s="18">
        <v>12</v>
      </c>
      <c r="B14" s="54" t="s">
        <v>920</v>
      </c>
      <c r="C14" s="53" t="s">
        <v>921</v>
      </c>
      <c r="D14" s="52" t="s">
        <v>922</v>
      </c>
      <c r="F14" s="20">
        <v>8</v>
      </c>
      <c r="G14" s="25" t="s">
        <v>919</v>
      </c>
      <c r="H14" s="51">
        <v>4</v>
      </c>
      <c r="I14" s="129">
        <f t="shared" si="0"/>
        <v>77.551499783199063</v>
      </c>
      <c r="K14" s="51" t="s">
        <v>23</v>
      </c>
      <c r="M14" s="51">
        <v>2</v>
      </c>
      <c r="N14" s="54" t="s">
        <v>396</v>
      </c>
      <c r="O14" s="144" t="s">
        <v>397</v>
      </c>
      <c r="P14" s="127" t="s">
        <v>398</v>
      </c>
      <c r="Q14" s="51" t="s">
        <v>919</v>
      </c>
      <c r="R14" s="86">
        <v>4</v>
      </c>
      <c r="S14" s="92"/>
      <c r="T14" s="126">
        <v>2</v>
      </c>
      <c r="U14" s="54">
        <v>2</v>
      </c>
      <c r="V14" s="123"/>
      <c r="W14" s="236">
        <v>2</v>
      </c>
      <c r="X14" s="39" t="s">
        <v>396</v>
      </c>
      <c r="Y14" s="128" t="s">
        <v>397</v>
      </c>
      <c r="Z14" t="s">
        <v>398</v>
      </c>
      <c r="AA14" t="s">
        <v>398</v>
      </c>
      <c r="AB14" s="39" t="s">
        <v>919</v>
      </c>
      <c r="AC14" s="39">
        <v>2</v>
      </c>
      <c r="AD14" s="39">
        <v>2</v>
      </c>
      <c r="AE14" s="237">
        <v>4</v>
      </c>
    </row>
    <row r="15" spans="1:31" x14ac:dyDescent="0.2">
      <c r="A15" s="18">
        <v>13</v>
      </c>
      <c r="B15" s="54">
        <v>2</v>
      </c>
      <c r="C15" s="130" t="s">
        <v>190</v>
      </c>
      <c r="D15" s="52" t="s">
        <v>141</v>
      </c>
      <c r="F15" s="20">
        <v>3</v>
      </c>
      <c r="G15" s="25" t="s">
        <v>138</v>
      </c>
      <c r="H15" s="51">
        <v>2</v>
      </c>
      <c r="I15" s="129">
        <f t="shared" si="0"/>
        <v>75.471229619450725</v>
      </c>
      <c r="K15" s="51" t="s">
        <v>23</v>
      </c>
      <c r="M15" s="51">
        <v>3</v>
      </c>
      <c r="N15" s="54" t="s">
        <v>212</v>
      </c>
      <c r="O15" s="144" t="s">
        <v>185</v>
      </c>
      <c r="P15" s="127" t="s">
        <v>186</v>
      </c>
      <c r="Q15" s="51" t="s">
        <v>919</v>
      </c>
      <c r="R15" s="86">
        <v>6</v>
      </c>
      <c r="S15" s="92"/>
      <c r="T15" s="126">
        <v>3</v>
      </c>
      <c r="U15" s="54">
        <v>3</v>
      </c>
      <c r="V15" s="123"/>
      <c r="W15" s="236">
        <v>3</v>
      </c>
      <c r="X15" s="39" t="s">
        <v>212</v>
      </c>
      <c r="Y15" s="128" t="s">
        <v>185</v>
      </c>
      <c r="Z15" t="s">
        <v>186</v>
      </c>
      <c r="AA15" t="s">
        <v>186</v>
      </c>
      <c r="AB15" s="39" t="s">
        <v>919</v>
      </c>
      <c r="AC15" s="39">
        <v>3</v>
      </c>
      <c r="AD15" s="39">
        <v>3</v>
      </c>
      <c r="AE15" s="237">
        <v>6</v>
      </c>
    </row>
    <row r="16" spans="1:31" x14ac:dyDescent="0.2">
      <c r="A16" s="18">
        <v>14</v>
      </c>
      <c r="B16" s="54">
        <v>3</v>
      </c>
      <c r="C16" s="53" t="s">
        <v>813</v>
      </c>
      <c r="D16" s="52" t="s">
        <v>814</v>
      </c>
      <c r="F16" s="20">
        <v>3</v>
      </c>
      <c r="G16" s="25" t="s">
        <v>21</v>
      </c>
      <c r="H16" s="51">
        <v>2</v>
      </c>
      <c r="I16" s="129">
        <f t="shared" si="0"/>
        <v>75.471229619450725</v>
      </c>
      <c r="K16" s="51" t="s">
        <v>23</v>
      </c>
      <c r="M16" s="51">
        <v>4</v>
      </c>
      <c r="N16" s="54" t="s">
        <v>920</v>
      </c>
      <c r="O16" s="144" t="s">
        <v>921</v>
      </c>
      <c r="P16" s="127" t="s">
        <v>922</v>
      </c>
      <c r="Q16" s="51" t="s">
        <v>919</v>
      </c>
      <c r="R16" s="86">
        <v>8</v>
      </c>
      <c r="S16" s="92"/>
      <c r="T16" s="126">
        <v>4</v>
      </c>
      <c r="U16" s="54">
        <v>4</v>
      </c>
      <c r="V16" s="123"/>
      <c r="W16" s="236">
        <v>4</v>
      </c>
      <c r="X16" s="39" t="s">
        <v>920</v>
      </c>
      <c r="Y16" s="128" t="s">
        <v>921</v>
      </c>
      <c r="Z16" t="s">
        <v>922</v>
      </c>
      <c r="AA16" t="s">
        <v>922</v>
      </c>
      <c r="AB16" s="39" t="s">
        <v>919</v>
      </c>
      <c r="AC16" s="39">
        <v>4</v>
      </c>
      <c r="AD16" s="39">
        <v>4</v>
      </c>
      <c r="AE16" s="237">
        <v>8</v>
      </c>
    </row>
    <row r="17" spans="1:31" x14ac:dyDescent="0.2">
      <c r="A17" s="18">
        <v>15</v>
      </c>
      <c r="B17" s="54" t="s">
        <v>155</v>
      </c>
      <c r="C17" s="53" t="s">
        <v>156</v>
      </c>
      <c r="D17" s="52" t="s">
        <v>157</v>
      </c>
      <c r="F17" s="20">
        <v>10</v>
      </c>
      <c r="G17" s="25" t="s">
        <v>22</v>
      </c>
      <c r="H17" s="51">
        <v>5</v>
      </c>
      <c r="I17" s="129">
        <f t="shared" si="0"/>
        <v>75.051499783199063</v>
      </c>
      <c r="K17" s="51" t="s">
        <v>23</v>
      </c>
      <c r="M17" s="51" t="s">
        <v>17</v>
      </c>
      <c r="N17" s="54" t="s">
        <v>187</v>
      </c>
      <c r="O17" s="144" t="s">
        <v>188</v>
      </c>
      <c r="P17" s="127" t="s">
        <v>923</v>
      </c>
      <c r="Q17" s="51" t="s">
        <v>919</v>
      </c>
      <c r="R17" s="86">
        <v>18</v>
      </c>
      <c r="S17" s="92"/>
      <c r="T17" s="126" t="s">
        <v>17</v>
      </c>
      <c r="U17" s="54" t="s">
        <v>17</v>
      </c>
      <c r="V17" s="123"/>
      <c r="W17" s="236">
        <v>5</v>
      </c>
      <c r="X17" s="39" t="s">
        <v>187</v>
      </c>
      <c r="Y17" s="128" t="s">
        <v>188</v>
      </c>
      <c r="Z17" t="s">
        <v>923</v>
      </c>
      <c r="AA17" t="s">
        <v>923</v>
      </c>
      <c r="AB17" s="39" t="s">
        <v>919</v>
      </c>
      <c r="AC17" s="39" t="s">
        <v>17</v>
      </c>
      <c r="AD17" s="39" t="s">
        <v>17</v>
      </c>
      <c r="AE17" s="237">
        <v>18</v>
      </c>
    </row>
    <row r="18" spans="1:31" x14ac:dyDescent="0.2">
      <c r="A18" s="18">
        <v>16</v>
      </c>
      <c r="B18" s="54">
        <v>57</v>
      </c>
      <c r="C18" s="66" t="s">
        <v>359</v>
      </c>
      <c r="D18" s="52" t="s">
        <v>360</v>
      </c>
      <c r="F18" s="20">
        <v>5</v>
      </c>
      <c r="G18" s="25" t="s">
        <v>138</v>
      </c>
      <c r="H18" s="51">
        <v>3</v>
      </c>
      <c r="I18" s="129">
        <f t="shared" si="0"/>
        <v>71.092437480817821</v>
      </c>
      <c r="K18" s="51" t="s">
        <v>23</v>
      </c>
      <c r="M18" s="51" t="s">
        <v>17</v>
      </c>
      <c r="N18" s="54" t="s">
        <v>924</v>
      </c>
      <c r="O18" s="144" t="s">
        <v>925</v>
      </c>
      <c r="P18" s="127" t="s">
        <v>926</v>
      </c>
      <c r="Q18" s="51" t="s">
        <v>919</v>
      </c>
      <c r="R18" s="86">
        <v>18</v>
      </c>
      <c r="S18" s="92"/>
      <c r="T18" s="126" t="s">
        <v>17</v>
      </c>
      <c r="U18" s="54" t="s">
        <v>17</v>
      </c>
      <c r="V18" s="123"/>
      <c r="W18" s="236">
        <v>6</v>
      </c>
      <c r="X18" s="39" t="s">
        <v>924</v>
      </c>
      <c r="Y18" s="128" t="s">
        <v>925</v>
      </c>
      <c r="Z18" t="s">
        <v>926</v>
      </c>
      <c r="AA18" t="s">
        <v>926</v>
      </c>
      <c r="AB18" s="39" t="s">
        <v>919</v>
      </c>
      <c r="AC18" s="39" t="s">
        <v>17</v>
      </c>
      <c r="AD18" s="39" t="s">
        <v>17</v>
      </c>
      <c r="AE18" s="237">
        <v>18</v>
      </c>
    </row>
    <row r="19" spans="1:31" x14ac:dyDescent="0.2">
      <c r="A19" s="18">
        <v>17</v>
      </c>
      <c r="B19" s="54" t="s">
        <v>394</v>
      </c>
      <c r="C19" s="53" t="s">
        <v>172</v>
      </c>
      <c r="D19" s="52" t="s">
        <v>173</v>
      </c>
      <c r="F19" s="20">
        <v>5</v>
      </c>
      <c r="G19" s="25" t="s">
        <v>915</v>
      </c>
      <c r="H19" s="51">
        <v>3</v>
      </c>
      <c r="I19" s="129">
        <f t="shared" si="0"/>
        <v>71.092437480817821</v>
      </c>
      <c r="K19" s="51" t="s">
        <v>23</v>
      </c>
      <c r="M19" s="51" t="s">
        <v>17</v>
      </c>
      <c r="N19" s="54" t="s">
        <v>927</v>
      </c>
      <c r="O19" s="144" t="s">
        <v>928</v>
      </c>
      <c r="P19" s="127" t="s">
        <v>929</v>
      </c>
      <c r="Q19" s="51" t="s">
        <v>919</v>
      </c>
      <c r="R19" s="86">
        <v>18</v>
      </c>
      <c r="S19" s="92"/>
      <c r="T19" s="126" t="s">
        <v>17</v>
      </c>
      <c r="U19" s="54" t="s">
        <v>17</v>
      </c>
      <c r="V19" s="123"/>
      <c r="W19" s="236">
        <v>7</v>
      </c>
      <c r="X19" s="39" t="s">
        <v>927</v>
      </c>
      <c r="Y19" s="128" t="s">
        <v>928</v>
      </c>
      <c r="Z19" t="s">
        <v>929</v>
      </c>
      <c r="AA19" t="s">
        <v>929</v>
      </c>
      <c r="AB19" s="39" t="s">
        <v>919</v>
      </c>
      <c r="AC19" s="39" t="s">
        <v>17</v>
      </c>
      <c r="AD19" s="39" t="s">
        <v>17</v>
      </c>
      <c r="AE19" s="237">
        <v>18</v>
      </c>
    </row>
    <row r="20" spans="1:31" x14ac:dyDescent="0.2">
      <c r="A20" s="18">
        <v>18</v>
      </c>
      <c r="B20" s="54">
        <v>243</v>
      </c>
      <c r="C20" s="44" t="s">
        <v>159</v>
      </c>
      <c r="D20" s="52" t="s">
        <v>160</v>
      </c>
      <c r="F20" s="20">
        <v>10</v>
      </c>
      <c r="G20" s="25" t="s">
        <v>22</v>
      </c>
      <c r="H20" s="51">
        <v>6</v>
      </c>
      <c r="I20" s="129">
        <f t="shared" si="0"/>
        <v>61.092437480817821</v>
      </c>
      <c r="K20" s="51" t="s">
        <v>23</v>
      </c>
      <c r="M20" s="51">
        <v>8</v>
      </c>
      <c r="N20" s="54" t="s">
        <v>930</v>
      </c>
      <c r="O20" s="144" t="s">
        <v>930</v>
      </c>
      <c r="P20" s="127" t="s">
        <v>931</v>
      </c>
      <c r="Q20" s="51" t="s">
        <v>919</v>
      </c>
      <c r="R20" s="86">
        <v>18</v>
      </c>
      <c r="S20" s="92"/>
      <c r="T20" s="126" t="s">
        <v>16</v>
      </c>
      <c r="U20" s="54" t="s">
        <v>17</v>
      </c>
      <c r="V20" s="123"/>
      <c r="W20" s="238">
        <v>8</v>
      </c>
      <c r="X20" s="239" t="s">
        <v>930</v>
      </c>
      <c r="Y20" s="269" t="s">
        <v>930</v>
      </c>
      <c r="Z20" s="240" t="s">
        <v>931</v>
      </c>
      <c r="AA20" s="240" t="s">
        <v>932</v>
      </c>
      <c r="AB20" s="239" t="s">
        <v>919</v>
      </c>
      <c r="AC20" s="239" t="s">
        <v>16</v>
      </c>
      <c r="AD20" s="239" t="s">
        <v>17</v>
      </c>
      <c r="AE20" s="241">
        <v>18</v>
      </c>
    </row>
    <row r="21" spans="1:31" x14ac:dyDescent="0.2">
      <c r="A21" s="18">
        <v>19</v>
      </c>
      <c r="B21" s="54">
        <v>811</v>
      </c>
      <c r="C21" s="66" t="s">
        <v>937</v>
      </c>
      <c r="D21" s="52" t="s">
        <v>938</v>
      </c>
      <c r="F21" s="20">
        <v>10</v>
      </c>
      <c r="G21" s="25" t="s">
        <v>22</v>
      </c>
      <c r="H21" s="51">
        <v>7</v>
      </c>
      <c r="I21" s="129">
        <f t="shared" si="0"/>
        <v>47.745097999287161</v>
      </c>
      <c r="K21" s="51" t="s">
        <v>21</v>
      </c>
      <c r="M21" s="105">
        <v>1</v>
      </c>
      <c r="N21" s="106">
        <v>6</v>
      </c>
      <c r="O21" s="143" t="s">
        <v>167</v>
      </c>
      <c r="P21" s="132" t="s">
        <v>168</v>
      </c>
      <c r="Q21" s="105" t="s">
        <v>21</v>
      </c>
      <c r="R21" s="107">
        <v>3</v>
      </c>
      <c r="S21" s="108"/>
      <c r="T21" s="125">
        <v>1</v>
      </c>
      <c r="U21" s="106">
        <v>2</v>
      </c>
      <c r="V21" s="123"/>
      <c r="W21" s="232">
        <v>1</v>
      </c>
      <c r="X21" s="233">
        <v>6</v>
      </c>
      <c r="Y21" s="268" t="s">
        <v>167</v>
      </c>
      <c r="Z21" s="234" t="s">
        <v>168</v>
      </c>
      <c r="AA21" s="234" t="s">
        <v>168</v>
      </c>
      <c r="AB21" s="233" t="s">
        <v>21</v>
      </c>
      <c r="AC21" s="233">
        <v>1</v>
      </c>
      <c r="AD21" s="233">
        <v>2</v>
      </c>
      <c r="AE21" s="235">
        <v>3</v>
      </c>
    </row>
    <row r="22" spans="1:31" x14ac:dyDescent="0.2">
      <c r="A22" s="18">
        <v>20</v>
      </c>
      <c r="B22" s="54" t="s">
        <v>363</v>
      </c>
      <c r="C22" s="66" t="s">
        <v>909</v>
      </c>
      <c r="D22" s="52" t="s">
        <v>911</v>
      </c>
      <c r="F22" s="20">
        <v>5</v>
      </c>
      <c r="G22" s="25" t="s">
        <v>138</v>
      </c>
      <c r="H22" s="51">
        <v>4</v>
      </c>
      <c r="I22" s="129">
        <f t="shared" si="0"/>
        <v>44.845500650402819</v>
      </c>
      <c r="K22" s="51" t="s">
        <v>21</v>
      </c>
      <c r="M22" s="105">
        <v>2</v>
      </c>
      <c r="N22" s="106">
        <v>3</v>
      </c>
      <c r="O22" s="143" t="s">
        <v>813</v>
      </c>
      <c r="P22" s="132" t="s">
        <v>814</v>
      </c>
      <c r="Q22" s="105" t="s">
        <v>21</v>
      </c>
      <c r="R22" s="107">
        <v>5</v>
      </c>
      <c r="S22" s="108"/>
      <c r="T22" s="125" t="s">
        <v>17</v>
      </c>
      <c r="U22" s="106">
        <v>1</v>
      </c>
      <c r="V22" s="123"/>
      <c r="W22" s="236">
        <v>2</v>
      </c>
      <c r="X22" s="39">
        <v>3</v>
      </c>
      <c r="Y22" s="128" t="s">
        <v>813</v>
      </c>
      <c r="Z22" t="s">
        <v>814</v>
      </c>
      <c r="AA22" t="s">
        <v>814</v>
      </c>
      <c r="AB22" s="39" t="s">
        <v>21</v>
      </c>
      <c r="AC22" s="39" t="s">
        <v>17</v>
      </c>
      <c r="AD22" s="39">
        <v>1</v>
      </c>
      <c r="AE22" s="237">
        <v>5</v>
      </c>
    </row>
    <row r="23" spans="1:31" x14ac:dyDescent="0.2">
      <c r="A23" s="18">
        <v>21</v>
      </c>
      <c r="B23" s="54" t="s">
        <v>395</v>
      </c>
      <c r="C23" s="53" t="s">
        <v>175</v>
      </c>
      <c r="D23" s="52" t="s">
        <v>916</v>
      </c>
      <c r="F23" s="20">
        <v>5</v>
      </c>
      <c r="G23" s="25" t="s">
        <v>915</v>
      </c>
      <c r="H23" s="51">
        <v>4</v>
      </c>
      <c r="I23" s="129">
        <f t="shared" si="0"/>
        <v>44.845500650402819</v>
      </c>
      <c r="K23" s="51" t="s">
        <v>21</v>
      </c>
      <c r="M23" s="105" t="s">
        <v>17</v>
      </c>
      <c r="N23" s="106">
        <v>32</v>
      </c>
      <c r="O23" s="143" t="s">
        <v>165</v>
      </c>
      <c r="P23" s="132" t="s">
        <v>166</v>
      </c>
      <c r="Q23" s="105" t="s">
        <v>21</v>
      </c>
      <c r="R23" s="107">
        <v>8</v>
      </c>
      <c r="S23" s="108"/>
      <c r="T23" s="125" t="s">
        <v>17</v>
      </c>
      <c r="U23" s="106" t="s">
        <v>17</v>
      </c>
      <c r="V23" s="124"/>
      <c r="W23" s="238">
        <v>3</v>
      </c>
      <c r="X23" s="239">
        <v>32</v>
      </c>
      <c r="Y23" s="269" t="s">
        <v>165</v>
      </c>
      <c r="Z23" s="240" t="s">
        <v>166</v>
      </c>
      <c r="AA23" s="240" t="s">
        <v>166</v>
      </c>
      <c r="AB23" s="239" t="s">
        <v>21</v>
      </c>
      <c r="AC23" s="239" t="s">
        <v>17</v>
      </c>
      <c r="AD23" s="239" t="s">
        <v>17</v>
      </c>
      <c r="AE23" s="241">
        <v>8</v>
      </c>
    </row>
    <row r="24" spans="1:31" x14ac:dyDescent="0.2">
      <c r="A24" s="18">
        <v>22</v>
      </c>
      <c r="B24" s="54" t="s">
        <v>939</v>
      </c>
      <c r="C24" s="53" t="s">
        <v>939</v>
      </c>
      <c r="D24" s="52" t="s">
        <v>940</v>
      </c>
      <c r="F24" s="20">
        <v>10</v>
      </c>
      <c r="G24" s="25" t="s">
        <v>22</v>
      </c>
      <c r="H24" s="51">
        <v>8</v>
      </c>
      <c r="I24" s="129">
        <f t="shared" si="0"/>
        <v>34.845500650402819</v>
      </c>
      <c r="K24" s="51" t="s">
        <v>22</v>
      </c>
      <c r="M24" s="51">
        <v>1</v>
      </c>
      <c r="N24" s="54" t="s">
        <v>401</v>
      </c>
      <c r="O24" s="144" t="s">
        <v>402</v>
      </c>
      <c r="P24" s="127" t="s">
        <v>403</v>
      </c>
      <c r="Q24" s="51" t="s">
        <v>22</v>
      </c>
      <c r="R24" s="86">
        <v>2</v>
      </c>
      <c r="S24" s="92"/>
      <c r="T24" s="126">
        <v>1</v>
      </c>
      <c r="U24" s="54">
        <v>1</v>
      </c>
      <c r="V24" s="123"/>
      <c r="W24" s="232">
        <v>1</v>
      </c>
      <c r="X24" s="233" t="s">
        <v>401</v>
      </c>
      <c r="Y24" s="268" t="s">
        <v>402</v>
      </c>
      <c r="Z24" s="234" t="s">
        <v>403</v>
      </c>
      <c r="AA24" s="234" t="s">
        <v>404</v>
      </c>
      <c r="AB24" s="233" t="s">
        <v>22</v>
      </c>
      <c r="AC24" s="233">
        <v>1</v>
      </c>
      <c r="AD24" s="233">
        <v>1</v>
      </c>
      <c r="AE24" s="235">
        <v>2</v>
      </c>
    </row>
    <row r="25" spans="1:31" x14ac:dyDescent="0.2">
      <c r="A25" s="18">
        <v>23</v>
      </c>
      <c r="B25" s="54">
        <v>160340</v>
      </c>
      <c r="C25" s="130" t="s">
        <v>163</v>
      </c>
      <c r="D25" s="52" t="s">
        <v>912</v>
      </c>
      <c r="F25" s="20">
        <v>5</v>
      </c>
      <c r="G25" s="25" t="s">
        <v>138</v>
      </c>
      <c r="H25" s="51">
        <v>5</v>
      </c>
      <c r="I25" s="129">
        <f t="shared" si="0"/>
        <v>20</v>
      </c>
      <c r="K25" s="51" t="s">
        <v>22</v>
      </c>
      <c r="M25" s="51">
        <v>2</v>
      </c>
      <c r="N25" s="54">
        <v>125</v>
      </c>
      <c r="O25" s="144" t="s">
        <v>41</v>
      </c>
      <c r="P25" s="127" t="s">
        <v>152</v>
      </c>
      <c r="Q25" s="51" t="s">
        <v>22</v>
      </c>
      <c r="R25" s="86">
        <v>5</v>
      </c>
      <c r="S25" s="92"/>
      <c r="T25" s="126">
        <v>3</v>
      </c>
      <c r="U25" s="54">
        <v>2</v>
      </c>
      <c r="V25" s="123"/>
      <c r="W25" s="236">
        <v>2</v>
      </c>
      <c r="X25" s="39">
        <v>125</v>
      </c>
      <c r="Y25" s="128" t="s">
        <v>41</v>
      </c>
      <c r="Z25" t="s">
        <v>152</v>
      </c>
      <c r="AA25" t="s">
        <v>226</v>
      </c>
      <c r="AB25" s="39" t="s">
        <v>22</v>
      </c>
      <c r="AC25" s="39">
        <v>3</v>
      </c>
      <c r="AD25" s="39">
        <v>2</v>
      </c>
      <c r="AE25" s="237">
        <v>5</v>
      </c>
    </row>
    <row r="26" spans="1:31" x14ac:dyDescent="0.2">
      <c r="A26" s="18">
        <v>24</v>
      </c>
      <c r="B26" s="54" t="s">
        <v>930</v>
      </c>
      <c r="C26" s="53" t="s">
        <v>930</v>
      </c>
      <c r="D26" s="52" t="s">
        <v>931</v>
      </c>
      <c r="F26" s="20">
        <v>8</v>
      </c>
      <c r="G26" s="25" t="s">
        <v>919</v>
      </c>
      <c r="H26" s="51">
        <v>8</v>
      </c>
      <c r="I26" s="129">
        <f t="shared" si="0"/>
        <v>12.5</v>
      </c>
      <c r="K26" s="51" t="s">
        <v>22</v>
      </c>
      <c r="M26" s="51">
        <v>3</v>
      </c>
      <c r="N26" s="54" t="s">
        <v>62</v>
      </c>
      <c r="O26" s="144" t="s">
        <v>120</v>
      </c>
      <c r="P26" s="127" t="s">
        <v>933</v>
      </c>
      <c r="Q26" s="51" t="s">
        <v>22</v>
      </c>
      <c r="R26" s="86">
        <v>9</v>
      </c>
      <c r="S26" s="92"/>
      <c r="T26" s="126">
        <v>5</v>
      </c>
      <c r="U26" s="54">
        <v>4</v>
      </c>
      <c r="V26" s="123"/>
      <c r="W26" s="236">
        <v>3</v>
      </c>
      <c r="X26" s="39" t="s">
        <v>62</v>
      </c>
      <c r="Y26" s="128" t="s">
        <v>120</v>
      </c>
      <c r="Z26" t="s">
        <v>933</v>
      </c>
      <c r="AA26" t="s">
        <v>934</v>
      </c>
      <c r="AB26" s="39" t="s">
        <v>22</v>
      </c>
      <c r="AC26" s="39">
        <v>5</v>
      </c>
      <c r="AD26" s="39">
        <v>4</v>
      </c>
      <c r="AE26" s="237">
        <v>9</v>
      </c>
    </row>
    <row r="27" spans="1:31" x14ac:dyDescent="0.2">
      <c r="A27" s="18">
        <v>25</v>
      </c>
      <c r="B27" s="54">
        <v>1966</v>
      </c>
      <c r="C27" s="53" t="s">
        <v>918</v>
      </c>
      <c r="D27" s="52" t="s">
        <v>821</v>
      </c>
      <c r="F27" s="20">
        <v>5</v>
      </c>
      <c r="G27" s="25" t="s">
        <v>915</v>
      </c>
      <c r="H27" s="51" t="s">
        <v>17</v>
      </c>
      <c r="I27" s="129">
        <f t="shared" si="0"/>
        <v>0</v>
      </c>
      <c r="K27" s="51" t="s">
        <v>22</v>
      </c>
      <c r="M27" s="51">
        <v>4</v>
      </c>
      <c r="N27" s="54">
        <v>62</v>
      </c>
      <c r="O27" s="144" t="s">
        <v>391</v>
      </c>
      <c r="P27" s="127" t="s">
        <v>936</v>
      </c>
      <c r="Q27" s="51" t="s">
        <v>22</v>
      </c>
      <c r="R27" s="86">
        <v>10</v>
      </c>
      <c r="S27" s="92"/>
      <c r="T27" s="126">
        <v>7</v>
      </c>
      <c r="U27" s="54">
        <v>3</v>
      </c>
      <c r="V27" s="123"/>
      <c r="W27" s="236">
        <v>4</v>
      </c>
      <c r="X27" s="39">
        <v>62</v>
      </c>
      <c r="Y27" s="128" t="s">
        <v>391</v>
      </c>
      <c r="Z27" t="s">
        <v>935</v>
      </c>
      <c r="AA27" t="s">
        <v>936</v>
      </c>
      <c r="AB27" s="39" t="s">
        <v>22</v>
      </c>
      <c r="AC27" s="39">
        <v>7</v>
      </c>
      <c r="AD27" s="39">
        <v>3</v>
      </c>
      <c r="AE27" s="237">
        <v>10</v>
      </c>
    </row>
    <row r="28" spans="1:31" x14ac:dyDescent="0.2">
      <c r="A28" s="18">
        <v>26</v>
      </c>
      <c r="B28" s="54" t="s">
        <v>187</v>
      </c>
      <c r="C28" s="53" t="s">
        <v>188</v>
      </c>
      <c r="D28" s="52" t="s">
        <v>923</v>
      </c>
      <c r="F28" s="20">
        <v>8</v>
      </c>
      <c r="G28" s="25" t="s">
        <v>919</v>
      </c>
      <c r="H28" s="51" t="s">
        <v>17</v>
      </c>
      <c r="I28" s="129">
        <f t="shared" si="0"/>
        <v>0</v>
      </c>
      <c r="K28" s="51" t="s">
        <v>22</v>
      </c>
      <c r="M28" s="51">
        <v>5</v>
      </c>
      <c r="N28" s="54" t="s">
        <v>155</v>
      </c>
      <c r="O28" s="144" t="s">
        <v>156</v>
      </c>
      <c r="P28" s="127" t="s">
        <v>157</v>
      </c>
      <c r="Q28" s="51" t="s">
        <v>22</v>
      </c>
      <c r="R28" s="86">
        <v>10</v>
      </c>
      <c r="S28" s="92"/>
      <c r="T28" s="126">
        <v>5</v>
      </c>
      <c r="U28" s="54">
        <v>5</v>
      </c>
      <c r="V28" s="124"/>
      <c r="W28" s="236">
        <v>5</v>
      </c>
      <c r="X28" s="39" t="s">
        <v>155</v>
      </c>
      <c r="Y28" s="128" t="s">
        <v>156</v>
      </c>
      <c r="Z28" t="s">
        <v>157</v>
      </c>
      <c r="AA28" t="s">
        <v>157</v>
      </c>
      <c r="AB28" s="39" t="s">
        <v>22</v>
      </c>
      <c r="AC28" s="39">
        <v>5</v>
      </c>
      <c r="AD28" s="39">
        <v>5</v>
      </c>
      <c r="AE28" s="237">
        <v>10</v>
      </c>
    </row>
    <row r="29" spans="1:31" x14ac:dyDescent="0.2">
      <c r="A29" s="18">
        <v>27</v>
      </c>
      <c r="B29" s="54" t="s">
        <v>924</v>
      </c>
      <c r="C29" s="53" t="s">
        <v>925</v>
      </c>
      <c r="D29" s="52" t="s">
        <v>926</v>
      </c>
      <c r="F29" s="20">
        <v>8</v>
      </c>
      <c r="G29" s="25" t="s">
        <v>919</v>
      </c>
      <c r="H29" s="51" t="s">
        <v>17</v>
      </c>
      <c r="I29" s="129">
        <f t="shared" si="0"/>
        <v>0</v>
      </c>
      <c r="K29" s="51" t="s">
        <v>22</v>
      </c>
      <c r="M29" s="51">
        <v>6</v>
      </c>
      <c r="N29" s="54">
        <v>243</v>
      </c>
      <c r="O29" s="144" t="s">
        <v>159</v>
      </c>
      <c r="P29" s="127" t="s">
        <v>160</v>
      </c>
      <c r="Q29" s="51" t="s">
        <v>22</v>
      </c>
      <c r="R29" s="86">
        <v>13</v>
      </c>
      <c r="S29" s="92"/>
      <c r="T29" s="126">
        <v>7</v>
      </c>
      <c r="U29" s="54">
        <v>6</v>
      </c>
      <c r="V29" s="124"/>
      <c r="W29" s="236">
        <v>6</v>
      </c>
      <c r="X29" s="39">
        <v>243</v>
      </c>
      <c r="Y29" s="128" t="s">
        <v>159</v>
      </c>
      <c r="Z29" t="s">
        <v>160</v>
      </c>
      <c r="AA29" t="s">
        <v>160</v>
      </c>
      <c r="AB29" s="39" t="s">
        <v>22</v>
      </c>
      <c r="AC29" s="39">
        <v>7</v>
      </c>
      <c r="AD29" s="39">
        <v>6</v>
      </c>
      <c r="AE29" s="237">
        <v>13</v>
      </c>
    </row>
    <row r="30" spans="1:31" x14ac:dyDescent="0.2">
      <c r="A30" s="18">
        <v>28</v>
      </c>
      <c r="B30" s="54" t="s">
        <v>927</v>
      </c>
      <c r="C30" s="66" t="s">
        <v>928</v>
      </c>
      <c r="D30" s="52" t="s">
        <v>929</v>
      </c>
      <c r="F30" s="20">
        <v>8</v>
      </c>
      <c r="G30" s="25" t="s">
        <v>919</v>
      </c>
      <c r="H30" s="51" t="s">
        <v>17</v>
      </c>
      <c r="I30" s="129">
        <f t="shared" si="0"/>
        <v>0</v>
      </c>
      <c r="K30" s="51" t="s">
        <v>22</v>
      </c>
      <c r="M30" s="51">
        <v>7</v>
      </c>
      <c r="N30" s="54">
        <v>811</v>
      </c>
      <c r="O30" s="144" t="s">
        <v>937</v>
      </c>
      <c r="P30" s="127" t="s">
        <v>938</v>
      </c>
      <c r="Q30" s="51" t="s">
        <v>22</v>
      </c>
      <c r="R30" s="86">
        <v>13</v>
      </c>
      <c r="S30" s="92"/>
      <c r="T30" s="126">
        <v>6</v>
      </c>
      <c r="U30" s="54">
        <v>7</v>
      </c>
      <c r="V30" s="123"/>
      <c r="W30" s="236">
        <v>7</v>
      </c>
      <c r="X30" s="39">
        <v>811</v>
      </c>
      <c r="Y30" s="128" t="s">
        <v>937</v>
      </c>
      <c r="Z30" t="s">
        <v>938</v>
      </c>
      <c r="AA30" t="s">
        <v>938</v>
      </c>
      <c r="AB30" s="39" t="s">
        <v>22</v>
      </c>
      <c r="AC30" s="39">
        <v>6</v>
      </c>
      <c r="AD30" s="39">
        <v>7</v>
      </c>
      <c r="AE30" s="237">
        <v>13</v>
      </c>
    </row>
    <row r="31" spans="1:31" x14ac:dyDescent="0.2">
      <c r="A31" s="18">
        <v>29</v>
      </c>
      <c r="B31" s="54">
        <v>32</v>
      </c>
      <c r="C31" s="44" t="s">
        <v>165</v>
      </c>
      <c r="D31" s="52" t="s">
        <v>166</v>
      </c>
      <c r="F31" s="20">
        <v>3</v>
      </c>
      <c r="G31" s="25" t="s">
        <v>21</v>
      </c>
      <c r="H31" s="51" t="s">
        <v>17</v>
      </c>
      <c r="I31" s="129">
        <f t="shared" si="0"/>
        <v>0</v>
      </c>
      <c r="K31" s="51" t="s">
        <v>22</v>
      </c>
      <c r="M31" s="51">
        <v>8</v>
      </c>
      <c r="N31" s="54" t="s">
        <v>939</v>
      </c>
      <c r="O31" s="144" t="s">
        <v>939</v>
      </c>
      <c r="P31" s="127" t="s">
        <v>940</v>
      </c>
      <c r="Q31" s="51" t="s">
        <v>22</v>
      </c>
      <c r="R31" s="86">
        <v>19</v>
      </c>
      <c r="S31" s="92"/>
      <c r="T31" s="126" t="s">
        <v>17</v>
      </c>
      <c r="U31" s="54">
        <v>8</v>
      </c>
      <c r="V31" s="123"/>
      <c r="W31" s="236">
        <v>8</v>
      </c>
      <c r="X31" s="39" t="s">
        <v>939</v>
      </c>
      <c r="Y31" s="128" t="s">
        <v>939</v>
      </c>
      <c r="Z31" t="s">
        <v>940</v>
      </c>
      <c r="AA31" t="s">
        <v>940</v>
      </c>
      <c r="AB31" s="39" t="s">
        <v>22</v>
      </c>
      <c r="AC31" s="39" t="s">
        <v>17</v>
      </c>
      <c r="AD31" s="39">
        <v>8</v>
      </c>
      <c r="AE31" s="237">
        <v>19</v>
      </c>
    </row>
    <row r="32" spans="1:31" x14ac:dyDescent="0.2">
      <c r="A32" s="18">
        <v>30</v>
      </c>
      <c r="B32" s="54">
        <v>37</v>
      </c>
      <c r="C32" s="53" t="s">
        <v>223</v>
      </c>
      <c r="D32" s="52" t="s">
        <v>224</v>
      </c>
      <c r="F32" s="20">
        <v>10</v>
      </c>
      <c r="G32" s="25" t="s">
        <v>22</v>
      </c>
      <c r="H32" s="51" t="s">
        <v>17</v>
      </c>
      <c r="I32" s="129">
        <f t="shared" si="0"/>
        <v>0</v>
      </c>
      <c r="K32" s="51" t="s">
        <v>22</v>
      </c>
      <c r="M32" s="51" t="s">
        <v>17</v>
      </c>
      <c r="N32" s="54">
        <v>37</v>
      </c>
      <c r="O32" s="144" t="s">
        <v>223</v>
      </c>
      <c r="P32" s="127" t="s">
        <v>224</v>
      </c>
      <c r="Q32" s="51" t="s">
        <v>22</v>
      </c>
      <c r="R32" s="86">
        <v>22</v>
      </c>
      <c r="S32" s="92"/>
      <c r="T32" s="126" t="s">
        <v>17</v>
      </c>
      <c r="U32" s="54" t="s">
        <v>17</v>
      </c>
      <c r="V32" s="123"/>
      <c r="W32" s="236">
        <v>9</v>
      </c>
      <c r="X32" s="39">
        <v>37</v>
      </c>
      <c r="Y32" s="128" t="s">
        <v>223</v>
      </c>
      <c r="Z32" t="s">
        <v>224</v>
      </c>
      <c r="AA32" t="s">
        <v>224</v>
      </c>
      <c r="AB32" s="39" t="s">
        <v>22</v>
      </c>
      <c r="AC32" s="39" t="s">
        <v>17</v>
      </c>
      <c r="AD32" s="39" t="s">
        <v>17</v>
      </c>
      <c r="AE32" s="237">
        <v>22</v>
      </c>
    </row>
    <row r="33" spans="1:31" x14ac:dyDescent="0.2">
      <c r="A33" s="18">
        <v>31</v>
      </c>
      <c r="B33" s="54" t="s">
        <v>270</v>
      </c>
      <c r="C33" s="53" t="s">
        <v>271</v>
      </c>
      <c r="D33" s="52" t="s">
        <v>941</v>
      </c>
      <c r="F33" s="20">
        <v>10</v>
      </c>
      <c r="G33" s="25" t="s">
        <v>22</v>
      </c>
      <c r="H33" s="51" t="s">
        <v>17</v>
      </c>
      <c r="I33" s="129">
        <f t="shared" si="0"/>
        <v>0</v>
      </c>
      <c r="K33" s="51" t="s">
        <v>22</v>
      </c>
      <c r="M33" s="51" t="s">
        <v>17</v>
      </c>
      <c r="N33" s="54" t="s">
        <v>270</v>
      </c>
      <c r="O33" s="144" t="s">
        <v>271</v>
      </c>
      <c r="P33" s="127" t="s">
        <v>941</v>
      </c>
      <c r="Q33" s="51" t="s">
        <v>22</v>
      </c>
      <c r="R33" s="86">
        <v>22</v>
      </c>
      <c r="S33" s="92"/>
      <c r="T33" s="126" t="s">
        <v>17</v>
      </c>
      <c r="U33" s="54" t="s">
        <v>17</v>
      </c>
      <c r="V33" s="123"/>
      <c r="W33" s="238">
        <v>10</v>
      </c>
      <c r="X33" s="239" t="s">
        <v>270</v>
      </c>
      <c r="Y33" s="269" t="s">
        <v>271</v>
      </c>
      <c r="Z33" s="240" t="s">
        <v>941</v>
      </c>
      <c r="AA33" s="240" t="s">
        <v>405</v>
      </c>
      <c r="AB33" s="239" t="s">
        <v>22</v>
      </c>
      <c r="AC33" s="239" t="s">
        <v>17</v>
      </c>
      <c r="AD33" s="239" t="s">
        <v>17</v>
      </c>
      <c r="AE33" s="241">
        <v>22</v>
      </c>
    </row>
    <row r="34" spans="1:31" x14ac:dyDescent="0.2">
      <c r="I34" s="22"/>
      <c r="K34"/>
      <c r="M34"/>
      <c r="N34"/>
      <c r="Q34" s="26"/>
      <c r="R34" s="26"/>
      <c r="S34" s="44"/>
      <c r="T34"/>
      <c r="U34"/>
      <c r="V34"/>
    </row>
    <row r="35" spans="1:31" x14ac:dyDescent="0.2">
      <c r="I35" s="22"/>
      <c r="K35"/>
      <c r="M35"/>
      <c r="N35"/>
      <c r="Q35" s="26"/>
      <c r="R35" s="26"/>
      <c r="S35" s="44"/>
      <c r="T35"/>
      <c r="U35"/>
      <c r="V35"/>
    </row>
    <row r="36" spans="1:31" x14ac:dyDescent="0.2">
      <c r="I36" s="22"/>
      <c r="K36"/>
      <c r="M36"/>
      <c r="N36"/>
      <c r="Q36" s="26"/>
      <c r="R36" s="26"/>
      <c r="S36" s="44"/>
      <c r="T36"/>
      <c r="U36"/>
      <c r="V36"/>
    </row>
    <row r="37" spans="1:31" x14ac:dyDescent="0.2">
      <c r="I37" s="22"/>
      <c r="K37"/>
      <c r="M37"/>
      <c r="N37"/>
      <c r="Q37" s="26"/>
      <c r="R37" s="26"/>
      <c r="S37" s="44"/>
      <c r="T37"/>
      <c r="U37"/>
      <c r="V37"/>
    </row>
    <row r="38" spans="1:31" x14ac:dyDescent="0.2">
      <c r="I38" s="22"/>
      <c r="K38"/>
      <c r="M38"/>
      <c r="N38"/>
      <c r="Q38"/>
      <c r="R38"/>
      <c r="S38" s="26"/>
      <c r="T38" s="26"/>
      <c r="U38" s="44"/>
      <c r="V38" s="44"/>
    </row>
    <row r="39" spans="1:31" x14ac:dyDescent="0.2">
      <c r="I39" s="22"/>
      <c r="K39"/>
      <c r="M39"/>
      <c r="N39"/>
      <c r="Q39"/>
      <c r="R39"/>
      <c r="S39"/>
      <c r="T39"/>
      <c r="U39"/>
      <c r="V39"/>
    </row>
    <row r="40" spans="1:31" x14ac:dyDescent="0.2">
      <c r="I40" s="22"/>
      <c r="K40"/>
      <c r="M40"/>
      <c r="N40"/>
      <c r="Q40"/>
      <c r="R40"/>
      <c r="S40"/>
      <c r="T40"/>
      <c r="U40"/>
      <c r="V40"/>
    </row>
    <row r="41" spans="1:31" x14ac:dyDescent="0.2">
      <c r="I41" s="22"/>
      <c r="K41"/>
      <c r="M41"/>
      <c r="N41"/>
      <c r="Q41"/>
      <c r="R41"/>
      <c r="S41"/>
      <c r="T41"/>
      <c r="U41"/>
      <c r="V41"/>
    </row>
    <row r="42" spans="1:31" x14ac:dyDescent="0.2">
      <c r="I42" s="22"/>
      <c r="K42"/>
      <c r="M42"/>
      <c r="N42"/>
      <c r="Q42"/>
      <c r="R42"/>
      <c r="S42"/>
      <c r="T42"/>
      <c r="U42"/>
      <c r="V42"/>
    </row>
    <row r="43" spans="1:31" x14ac:dyDescent="0.2">
      <c r="I43" s="22"/>
      <c r="K43"/>
      <c r="M43"/>
      <c r="N43"/>
      <c r="Q43"/>
      <c r="R43"/>
      <c r="S43"/>
      <c r="T43"/>
      <c r="U43"/>
      <c r="V43"/>
    </row>
    <row r="44" spans="1:31" x14ac:dyDescent="0.2">
      <c r="I44" s="22"/>
      <c r="K44"/>
      <c r="M44"/>
      <c r="N44"/>
      <c r="Q44"/>
      <c r="R44"/>
      <c r="S44"/>
      <c r="T44"/>
      <c r="U44"/>
      <c r="V44"/>
    </row>
    <row r="45" spans="1:31" x14ac:dyDescent="0.2">
      <c r="I45" s="22"/>
      <c r="K45"/>
      <c r="M45"/>
      <c r="N45"/>
      <c r="Q45"/>
      <c r="R45"/>
      <c r="S45"/>
      <c r="T45"/>
      <c r="U45"/>
      <c r="V45"/>
    </row>
    <row r="46" spans="1:31" x14ac:dyDescent="0.2">
      <c r="I46" s="22"/>
      <c r="K46"/>
      <c r="M46"/>
      <c r="N46"/>
      <c r="Q46"/>
      <c r="R46"/>
      <c r="S46"/>
      <c r="T46"/>
      <c r="U46"/>
      <c r="V46"/>
    </row>
    <row r="47" spans="1:31" x14ac:dyDescent="0.2">
      <c r="I47" s="22"/>
      <c r="K47"/>
      <c r="M47"/>
      <c r="N47"/>
      <c r="Q47"/>
      <c r="R47"/>
      <c r="S47"/>
      <c r="T47"/>
      <c r="U47"/>
      <c r="V47"/>
    </row>
    <row r="48" spans="1:31" x14ac:dyDescent="0.2">
      <c r="I48" s="22"/>
      <c r="K48"/>
      <c r="M48"/>
      <c r="N48"/>
      <c r="Q48"/>
      <c r="R48"/>
      <c r="S48"/>
      <c r="T48"/>
      <c r="U48"/>
      <c r="V48"/>
    </row>
    <row r="49" spans="9:22" x14ac:dyDescent="0.2">
      <c r="I49" s="22"/>
      <c r="K49"/>
      <c r="M49"/>
      <c r="N49"/>
      <c r="Q49"/>
      <c r="R49"/>
      <c r="S49"/>
      <c r="T49"/>
      <c r="U49"/>
      <c r="V49"/>
    </row>
    <row r="50" spans="9:22" x14ac:dyDescent="0.2">
      <c r="I50" s="22"/>
      <c r="K50"/>
      <c r="M50"/>
      <c r="N50"/>
      <c r="Q50"/>
      <c r="R50"/>
      <c r="S50"/>
      <c r="T50"/>
      <c r="U50"/>
      <c r="V50"/>
    </row>
    <row r="51" spans="9:22" x14ac:dyDescent="0.2">
      <c r="I51" s="22"/>
      <c r="K51"/>
      <c r="M51"/>
      <c r="N51"/>
      <c r="Q51"/>
      <c r="R51"/>
      <c r="S51"/>
      <c r="T51"/>
      <c r="U51"/>
      <c r="V51"/>
    </row>
    <row r="52" spans="9:22" x14ac:dyDescent="0.2">
      <c r="K52"/>
      <c r="M52"/>
      <c r="N52"/>
      <c r="Q52"/>
      <c r="R52"/>
      <c r="S52"/>
      <c r="T52"/>
      <c r="U52"/>
      <c r="V52"/>
    </row>
    <row r="53" spans="9:22" x14ac:dyDescent="0.2">
      <c r="K53"/>
      <c r="M53"/>
      <c r="N53"/>
      <c r="Q53"/>
      <c r="R53"/>
      <c r="S53"/>
      <c r="T53"/>
      <c r="U53"/>
      <c r="V53"/>
    </row>
    <row r="54" spans="9:22" x14ac:dyDescent="0.2">
      <c r="K54"/>
      <c r="M54"/>
      <c r="N54"/>
      <c r="Q54"/>
      <c r="R54"/>
      <c r="S54"/>
      <c r="T54"/>
      <c r="U54"/>
      <c r="V54"/>
    </row>
    <row r="55" spans="9:22" x14ac:dyDescent="0.2">
      <c r="K55"/>
      <c r="M55"/>
      <c r="N55"/>
      <c r="Q55"/>
      <c r="R55"/>
      <c r="S55"/>
      <c r="T55"/>
      <c r="U55"/>
      <c r="V55"/>
    </row>
    <row r="56" spans="9:22" x14ac:dyDescent="0.2">
      <c r="K56"/>
      <c r="M56"/>
      <c r="N56"/>
      <c r="Q56"/>
      <c r="R56"/>
      <c r="S56"/>
      <c r="T56"/>
      <c r="U56"/>
      <c r="V56"/>
    </row>
    <row r="57" spans="9:22" x14ac:dyDescent="0.2">
      <c r="K57"/>
      <c r="M57"/>
      <c r="N57"/>
      <c r="Q57"/>
      <c r="R57"/>
      <c r="S57"/>
      <c r="T57"/>
      <c r="U57"/>
      <c r="V57"/>
    </row>
    <row r="58" spans="9:22" x14ac:dyDescent="0.2">
      <c r="K58"/>
      <c r="M58"/>
      <c r="N58"/>
      <c r="Q58"/>
      <c r="R58"/>
      <c r="S58"/>
      <c r="T58"/>
      <c r="U58"/>
      <c r="V58"/>
    </row>
    <row r="59" spans="9:22" x14ac:dyDescent="0.2">
      <c r="K59"/>
      <c r="M59"/>
      <c r="N59"/>
      <c r="Q59"/>
      <c r="R59"/>
      <c r="S59"/>
      <c r="T59"/>
      <c r="U59"/>
      <c r="V59"/>
    </row>
    <row r="60" spans="9:22" x14ac:dyDescent="0.2">
      <c r="K60"/>
      <c r="M60"/>
      <c r="N60"/>
      <c r="Q60"/>
      <c r="R60"/>
      <c r="S60"/>
      <c r="T60"/>
      <c r="U60"/>
      <c r="V60"/>
    </row>
    <row r="61" spans="9:22" x14ac:dyDescent="0.2">
      <c r="K61"/>
      <c r="M61"/>
      <c r="N61"/>
      <c r="Q61"/>
      <c r="R61"/>
      <c r="S61"/>
      <c r="T61"/>
      <c r="U61"/>
      <c r="V61"/>
    </row>
    <row r="62" spans="9:22" x14ac:dyDescent="0.2">
      <c r="K62"/>
      <c r="M62"/>
      <c r="N62"/>
      <c r="Q62"/>
      <c r="R62"/>
      <c r="S62"/>
      <c r="T62"/>
      <c r="U62"/>
      <c r="V62"/>
    </row>
    <row r="63" spans="9:22" x14ac:dyDescent="0.2">
      <c r="K63"/>
      <c r="M63"/>
      <c r="N63"/>
      <c r="Q63"/>
      <c r="R63"/>
      <c r="S63"/>
      <c r="T63"/>
      <c r="U63"/>
      <c r="V63"/>
    </row>
    <row r="64" spans="9:22" x14ac:dyDescent="0.2">
      <c r="K64"/>
      <c r="M64"/>
      <c r="N64"/>
      <c r="Q64"/>
      <c r="R64"/>
      <c r="S64"/>
      <c r="T64"/>
      <c r="U64"/>
      <c r="V64"/>
    </row>
    <row r="65" spans="11:22" x14ac:dyDescent="0.2">
      <c r="K65"/>
      <c r="M65"/>
      <c r="N65"/>
      <c r="Q65"/>
      <c r="R65"/>
      <c r="S65"/>
      <c r="T65"/>
      <c r="U65"/>
      <c r="V65"/>
    </row>
    <row r="66" spans="11:22" x14ac:dyDescent="0.2">
      <c r="K66"/>
      <c r="M66"/>
      <c r="N66"/>
      <c r="Q66"/>
      <c r="R66"/>
      <c r="S66"/>
      <c r="T66"/>
      <c r="U66"/>
      <c r="V66"/>
    </row>
    <row r="67" spans="11:22" x14ac:dyDescent="0.2">
      <c r="K67"/>
      <c r="M67"/>
      <c r="N67"/>
      <c r="Q67"/>
      <c r="R67"/>
      <c r="S67"/>
      <c r="T67"/>
      <c r="U67"/>
      <c r="V67"/>
    </row>
    <row r="68" spans="11:22" x14ac:dyDescent="0.2">
      <c r="K68"/>
      <c r="M68"/>
      <c r="N68"/>
      <c r="Q68"/>
      <c r="R68"/>
      <c r="S68"/>
      <c r="T68"/>
      <c r="U68"/>
      <c r="V68"/>
    </row>
    <row r="69" spans="11:22" x14ac:dyDescent="0.2">
      <c r="K69"/>
      <c r="M69"/>
      <c r="N69"/>
      <c r="Q69"/>
      <c r="R69"/>
      <c r="S69"/>
      <c r="T69"/>
      <c r="U69"/>
      <c r="V69"/>
    </row>
    <row r="70" spans="11:22" x14ac:dyDescent="0.2">
      <c r="K70"/>
      <c r="M70"/>
      <c r="N70"/>
      <c r="Q70"/>
      <c r="R70"/>
      <c r="S70"/>
      <c r="T70"/>
      <c r="U70"/>
      <c r="V70"/>
    </row>
    <row r="71" spans="11:22" x14ac:dyDescent="0.2">
      <c r="K71"/>
      <c r="M71"/>
      <c r="N71"/>
      <c r="Q71"/>
      <c r="R71"/>
      <c r="S71"/>
      <c r="T71"/>
      <c r="U71"/>
      <c r="V71"/>
    </row>
    <row r="72" spans="11:22" x14ac:dyDescent="0.2">
      <c r="K72"/>
      <c r="M72"/>
      <c r="N72"/>
      <c r="Q72"/>
      <c r="R72"/>
      <c r="S72"/>
      <c r="T72"/>
      <c r="U72"/>
      <c r="V72"/>
    </row>
    <row r="73" spans="11:22" x14ac:dyDescent="0.2">
      <c r="K73"/>
      <c r="M73"/>
      <c r="N73"/>
      <c r="Q73"/>
      <c r="R73"/>
      <c r="S73"/>
      <c r="T73"/>
      <c r="U73"/>
      <c r="V73"/>
    </row>
    <row r="74" spans="11:22" x14ac:dyDescent="0.2">
      <c r="K74"/>
      <c r="M74"/>
      <c r="N74"/>
      <c r="Q74"/>
      <c r="R74"/>
      <c r="S74"/>
      <c r="T74"/>
      <c r="U74"/>
      <c r="V74"/>
    </row>
    <row r="75" spans="11:22" x14ac:dyDescent="0.2">
      <c r="K75"/>
      <c r="M75"/>
      <c r="N75"/>
      <c r="Q75"/>
      <c r="R75"/>
      <c r="S75"/>
      <c r="T75"/>
      <c r="U75"/>
      <c r="V75"/>
    </row>
    <row r="76" spans="11:22" x14ac:dyDescent="0.2">
      <c r="K76"/>
      <c r="M76"/>
      <c r="N76"/>
      <c r="Q76"/>
      <c r="R76"/>
      <c r="S76"/>
      <c r="T76"/>
      <c r="U76"/>
      <c r="V76"/>
    </row>
    <row r="77" spans="11:22" x14ac:dyDescent="0.2">
      <c r="K77"/>
      <c r="M77"/>
      <c r="N77"/>
      <c r="Q77"/>
      <c r="R77"/>
      <c r="S77"/>
      <c r="T77"/>
      <c r="U77"/>
      <c r="V77"/>
    </row>
    <row r="78" spans="11:22" x14ac:dyDescent="0.2">
      <c r="K78"/>
      <c r="M78"/>
      <c r="N78"/>
      <c r="Q78"/>
      <c r="R78"/>
      <c r="S78"/>
      <c r="T78"/>
      <c r="U78"/>
      <c r="V78"/>
    </row>
    <row r="79" spans="11:22" x14ac:dyDescent="0.2">
      <c r="K79"/>
      <c r="M79"/>
      <c r="N79"/>
      <c r="Q79"/>
      <c r="R79"/>
      <c r="S79"/>
      <c r="T79"/>
      <c r="U79"/>
      <c r="V79"/>
    </row>
    <row r="80" spans="11:22" x14ac:dyDescent="0.2">
      <c r="K80"/>
      <c r="M80"/>
      <c r="N80"/>
      <c r="Q80"/>
      <c r="R80"/>
      <c r="S80"/>
      <c r="T80"/>
      <c r="U80"/>
      <c r="V80"/>
    </row>
    <row r="81" spans="11:22" x14ac:dyDescent="0.2">
      <c r="K81"/>
      <c r="M81"/>
      <c r="N81"/>
      <c r="Q81"/>
      <c r="R81"/>
      <c r="S81"/>
      <c r="T81"/>
      <c r="U81"/>
      <c r="V81"/>
    </row>
    <row r="82" spans="11:22" x14ac:dyDescent="0.2">
      <c r="K82"/>
      <c r="M82"/>
      <c r="N82"/>
      <c r="Q82"/>
      <c r="R82"/>
      <c r="S82"/>
      <c r="T82"/>
      <c r="U82"/>
      <c r="V82"/>
    </row>
    <row r="83" spans="11:22" x14ac:dyDescent="0.2">
      <c r="K83"/>
      <c r="M83"/>
      <c r="N83"/>
      <c r="Q83"/>
      <c r="R83"/>
      <c r="S83"/>
      <c r="T83"/>
      <c r="U83"/>
      <c r="V83"/>
    </row>
    <row r="84" spans="11:22" x14ac:dyDescent="0.2">
      <c r="K84"/>
      <c r="M84"/>
      <c r="N84"/>
      <c r="Q84"/>
      <c r="R84"/>
      <c r="S84"/>
      <c r="T84"/>
      <c r="U84"/>
      <c r="V84"/>
    </row>
    <row r="85" spans="11:22" x14ac:dyDescent="0.2">
      <c r="K85"/>
      <c r="M85"/>
      <c r="N85"/>
      <c r="Q85"/>
      <c r="R85"/>
      <c r="S85"/>
      <c r="T85"/>
      <c r="U85"/>
      <c r="V85"/>
    </row>
    <row r="86" spans="11:22" x14ac:dyDescent="0.2">
      <c r="K86"/>
      <c r="M86"/>
      <c r="N86"/>
      <c r="Q86"/>
      <c r="R86"/>
      <c r="S86"/>
      <c r="T86"/>
      <c r="U86"/>
      <c r="V86"/>
    </row>
    <row r="87" spans="11:22" x14ac:dyDescent="0.2">
      <c r="K87"/>
      <c r="M87"/>
      <c r="N87"/>
      <c r="Q87"/>
      <c r="R87"/>
      <c r="S87"/>
      <c r="T87"/>
      <c r="U87"/>
      <c r="V87"/>
    </row>
    <row r="88" spans="11:22" x14ac:dyDescent="0.2">
      <c r="K88"/>
      <c r="M88"/>
      <c r="N88"/>
      <c r="Q88"/>
      <c r="R88"/>
      <c r="S88"/>
      <c r="T88"/>
      <c r="U88"/>
      <c r="V88"/>
    </row>
    <row r="89" spans="11:22" x14ac:dyDescent="0.2">
      <c r="K89"/>
      <c r="M89"/>
      <c r="N89"/>
      <c r="Q89"/>
      <c r="R89"/>
      <c r="S89"/>
      <c r="T89"/>
      <c r="U89"/>
      <c r="V89"/>
    </row>
    <row r="90" spans="11:22" x14ac:dyDescent="0.2">
      <c r="K90"/>
      <c r="M90"/>
      <c r="N90"/>
      <c r="Q90"/>
      <c r="R90"/>
      <c r="S90"/>
      <c r="T90"/>
      <c r="U90"/>
      <c r="V90"/>
    </row>
    <row r="91" spans="11:22" x14ac:dyDescent="0.2">
      <c r="K91"/>
      <c r="M91"/>
      <c r="N91"/>
      <c r="Q91"/>
      <c r="R91"/>
      <c r="S91"/>
      <c r="T91"/>
      <c r="U91"/>
      <c r="V91"/>
    </row>
    <row r="92" spans="11:22" x14ac:dyDescent="0.2">
      <c r="K92"/>
      <c r="M92"/>
      <c r="N92"/>
      <c r="Q92"/>
      <c r="R92"/>
      <c r="S92"/>
      <c r="T92"/>
      <c r="U92"/>
      <c r="V92"/>
    </row>
    <row r="93" spans="11:22" x14ac:dyDescent="0.2">
      <c r="K93"/>
      <c r="M93"/>
      <c r="N93"/>
      <c r="Q93"/>
      <c r="R93"/>
      <c r="S93"/>
      <c r="T93"/>
      <c r="U93"/>
      <c r="V93"/>
    </row>
    <row r="94" spans="11:22" x14ac:dyDescent="0.2">
      <c r="K94"/>
      <c r="M94"/>
      <c r="N94"/>
      <c r="Q94"/>
      <c r="R94"/>
      <c r="S94"/>
      <c r="T94"/>
      <c r="U94"/>
      <c r="V94"/>
    </row>
    <row r="95" spans="11:22" x14ac:dyDescent="0.2">
      <c r="K95"/>
      <c r="M95"/>
      <c r="N95"/>
      <c r="Q95"/>
      <c r="R95"/>
      <c r="S95"/>
      <c r="T95"/>
      <c r="U95"/>
      <c r="V95"/>
    </row>
    <row r="96" spans="11:22" x14ac:dyDescent="0.2">
      <c r="K96"/>
      <c r="M96"/>
      <c r="N96"/>
      <c r="Q96"/>
      <c r="R96"/>
      <c r="S96"/>
      <c r="T96"/>
      <c r="U96"/>
      <c r="V96"/>
    </row>
    <row r="97" spans="11:22" x14ac:dyDescent="0.2">
      <c r="K97"/>
      <c r="M97"/>
      <c r="N97"/>
      <c r="Q97"/>
      <c r="R97"/>
      <c r="S97"/>
      <c r="T97"/>
      <c r="U97"/>
      <c r="V97"/>
    </row>
    <row r="98" spans="11:22" x14ac:dyDescent="0.2">
      <c r="K98"/>
      <c r="M98"/>
      <c r="N98"/>
      <c r="Q98"/>
      <c r="R98"/>
      <c r="S98"/>
      <c r="T98"/>
      <c r="U98"/>
      <c r="V98"/>
    </row>
    <row r="99" spans="11:22" x14ac:dyDescent="0.2">
      <c r="K99"/>
      <c r="M99"/>
      <c r="N99"/>
      <c r="Q99"/>
      <c r="R99"/>
      <c r="S99"/>
      <c r="T99"/>
      <c r="U99"/>
      <c r="V99"/>
    </row>
    <row r="100" spans="11:22" x14ac:dyDescent="0.2">
      <c r="K100"/>
      <c r="M100"/>
      <c r="N100"/>
      <c r="Q100"/>
      <c r="R100"/>
      <c r="S100"/>
      <c r="T100"/>
      <c r="U100"/>
      <c r="V100"/>
    </row>
    <row r="101" spans="11:22" x14ac:dyDescent="0.2">
      <c r="K101"/>
      <c r="M101"/>
      <c r="N101"/>
      <c r="Q101"/>
      <c r="R101"/>
      <c r="S101"/>
      <c r="T101"/>
      <c r="U101"/>
      <c r="V101"/>
    </row>
    <row r="102" spans="11:22" x14ac:dyDescent="0.2">
      <c r="K102"/>
      <c r="M102"/>
      <c r="N102"/>
      <c r="Q102"/>
      <c r="R102"/>
      <c r="S102"/>
      <c r="T102"/>
      <c r="U102"/>
      <c r="V102"/>
    </row>
    <row r="103" spans="11:22" x14ac:dyDescent="0.2">
      <c r="K103"/>
      <c r="M103"/>
      <c r="N103"/>
      <c r="Q103"/>
      <c r="R103"/>
      <c r="S103"/>
      <c r="T103"/>
      <c r="U103"/>
      <c r="V103"/>
    </row>
    <row r="104" spans="11:22" x14ac:dyDescent="0.2">
      <c r="K104"/>
      <c r="M104"/>
      <c r="N104"/>
      <c r="Q104"/>
      <c r="R104"/>
      <c r="S104"/>
      <c r="T104"/>
      <c r="U104"/>
      <c r="V104"/>
    </row>
    <row r="105" spans="11:22" x14ac:dyDescent="0.2">
      <c r="K105"/>
      <c r="M105"/>
      <c r="N105"/>
      <c r="Q105"/>
      <c r="R105"/>
      <c r="S105"/>
      <c r="T105"/>
      <c r="U105"/>
      <c r="V105"/>
    </row>
    <row r="106" spans="11:22" x14ac:dyDescent="0.2">
      <c r="K106"/>
      <c r="M106"/>
      <c r="N106"/>
      <c r="Q106"/>
      <c r="R106"/>
      <c r="S106"/>
      <c r="T106"/>
      <c r="U106"/>
      <c r="V106"/>
    </row>
    <row r="107" spans="11:22" x14ac:dyDescent="0.2">
      <c r="K107"/>
      <c r="M107"/>
      <c r="N107"/>
      <c r="Q107"/>
      <c r="R107"/>
      <c r="S107"/>
      <c r="T107"/>
      <c r="U107"/>
      <c r="V107"/>
    </row>
    <row r="108" spans="11:22" x14ac:dyDescent="0.2">
      <c r="K108"/>
      <c r="M108"/>
      <c r="N108"/>
      <c r="Q108"/>
      <c r="R108"/>
      <c r="S108"/>
      <c r="T108"/>
      <c r="U108"/>
      <c r="V108"/>
    </row>
    <row r="109" spans="11:22" x14ac:dyDescent="0.2">
      <c r="K109"/>
      <c r="M109"/>
      <c r="N109"/>
      <c r="Q109"/>
      <c r="R109"/>
      <c r="S109"/>
      <c r="T109"/>
      <c r="U109"/>
      <c r="V109"/>
    </row>
    <row r="110" spans="11:22" x14ac:dyDescent="0.2">
      <c r="K110"/>
      <c r="M110"/>
      <c r="N110"/>
      <c r="Q110"/>
      <c r="R110"/>
      <c r="S110"/>
      <c r="T110"/>
      <c r="U110"/>
      <c r="V110"/>
    </row>
    <row r="111" spans="11:22" x14ac:dyDescent="0.2">
      <c r="K111"/>
      <c r="M111"/>
      <c r="N111"/>
      <c r="Q111"/>
      <c r="R111"/>
      <c r="S111"/>
      <c r="T111"/>
      <c r="U111"/>
      <c r="V111"/>
    </row>
    <row r="112" spans="11:22" x14ac:dyDescent="0.2">
      <c r="K112"/>
      <c r="M112"/>
      <c r="N112"/>
      <c r="Q112"/>
      <c r="R112"/>
      <c r="S112"/>
      <c r="T112"/>
      <c r="U112"/>
      <c r="V112"/>
    </row>
    <row r="113" spans="11:22" x14ac:dyDescent="0.2">
      <c r="K113"/>
      <c r="M113"/>
      <c r="N113"/>
      <c r="Q113"/>
      <c r="R113"/>
      <c r="S113"/>
      <c r="T113"/>
      <c r="U113"/>
      <c r="V113"/>
    </row>
    <row r="114" spans="11:22" x14ac:dyDescent="0.2">
      <c r="K114"/>
      <c r="M114"/>
      <c r="N114"/>
      <c r="Q114"/>
      <c r="R114"/>
      <c r="S114"/>
      <c r="T114"/>
      <c r="U114"/>
      <c r="V114"/>
    </row>
    <row r="115" spans="11:22" x14ac:dyDescent="0.2">
      <c r="K115"/>
      <c r="M115"/>
      <c r="N115"/>
      <c r="Q115"/>
      <c r="R115"/>
      <c r="S115"/>
      <c r="T115"/>
      <c r="U115"/>
      <c r="V115"/>
    </row>
    <row r="116" spans="11:22" x14ac:dyDescent="0.2">
      <c r="K116"/>
      <c r="M116"/>
      <c r="N116"/>
      <c r="Q116"/>
      <c r="R116"/>
      <c r="S116"/>
      <c r="T116"/>
      <c r="U116"/>
      <c r="V116"/>
    </row>
    <row r="117" spans="11:22" x14ac:dyDescent="0.2">
      <c r="K117"/>
      <c r="M117"/>
      <c r="N117"/>
      <c r="Q117"/>
      <c r="R117"/>
      <c r="S117"/>
      <c r="T117"/>
      <c r="U117"/>
      <c r="V117"/>
    </row>
    <row r="118" spans="11:22" x14ac:dyDescent="0.2">
      <c r="K118"/>
      <c r="M118"/>
      <c r="N118"/>
      <c r="Q118"/>
      <c r="R118"/>
      <c r="S118"/>
      <c r="T118"/>
      <c r="U118"/>
      <c r="V118"/>
    </row>
    <row r="119" spans="11:22" x14ac:dyDescent="0.2">
      <c r="K119"/>
      <c r="M119"/>
      <c r="N119"/>
      <c r="Q119"/>
      <c r="R119"/>
      <c r="S119"/>
      <c r="T119"/>
      <c r="U119"/>
      <c r="V119"/>
    </row>
    <row r="120" spans="11:22" x14ac:dyDescent="0.2">
      <c r="K120"/>
      <c r="M120"/>
      <c r="N120"/>
      <c r="Q120"/>
      <c r="R120"/>
      <c r="S120"/>
      <c r="T120"/>
      <c r="U120"/>
      <c r="V120"/>
    </row>
    <row r="121" spans="11:22" x14ac:dyDescent="0.2">
      <c r="K121"/>
      <c r="M121"/>
      <c r="N121"/>
      <c r="Q121"/>
      <c r="R121"/>
      <c r="S121"/>
      <c r="T121"/>
      <c r="U121"/>
      <c r="V121"/>
    </row>
    <row r="122" spans="11:22" x14ac:dyDescent="0.2">
      <c r="K122"/>
      <c r="M122"/>
      <c r="N122"/>
      <c r="Q122"/>
      <c r="R122"/>
      <c r="S122"/>
      <c r="T122"/>
      <c r="U122"/>
      <c r="V122"/>
    </row>
    <row r="123" spans="11:22" x14ac:dyDescent="0.2">
      <c r="K123"/>
      <c r="M123"/>
      <c r="N123"/>
      <c r="Q123"/>
      <c r="R123"/>
      <c r="S123"/>
      <c r="T123"/>
      <c r="U123"/>
      <c r="V123"/>
    </row>
    <row r="124" spans="11:22" x14ac:dyDescent="0.2">
      <c r="K124"/>
      <c r="M124"/>
      <c r="N124"/>
      <c r="Q124"/>
      <c r="R124"/>
      <c r="S124"/>
      <c r="T124"/>
      <c r="U124"/>
      <c r="V124"/>
    </row>
    <row r="125" spans="11:22" x14ac:dyDescent="0.2">
      <c r="K125"/>
      <c r="M125"/>
      <c r="N125"/>
      <c r="Q125"/>
      <c r="R125"/>
      <c r="S125"/>
      <c r="T125"/>
      <c r="U125"/>
      <c r="V125"/>
    </row>
    <row r="126" spans="11:22" x14ac:dyDescent="0.2">
      <c r="K126"/>
      <c r="M126"/>
      <c r="N126"/>
      <c r="Q126"/>
      <c r="R126"/>
      <c r="S126"/>
      <c r="T126"/>
      <c r="U126"/>
      <c r="V126"/>
    </row>
    <row r="127" spans="11:22" x14ac:dyDescent="0.2">
      <c r="K127"/>
      <c r="M127"/>
      <c r="N127"/>
      <c r="Q127"/>
      <c r="R127"/>
      <c r="S127"/>
      <c r="T127"/>
      <c r="U127"/>
      <c r="V127"/>
    </row>
    <row r="128" spans="11:22" x14ac:dyDescent="0.2">
      <c r="K128"/>
      <c r="M128"/>
      <c r="N128"/>
      <c r="Q128"/>
      <c r="R128"/>
      <c r="S128"/>
      <c r="T128"/>
      <c r="U128"/>
      <c r="V128"/>
    </row>
    <row r="129" spans="11:22" x14ac:dyDescent="0.2">
      <c r="K129"/>
      <c r="M129"/>
      <c r="N129"/>
      <c r="Q129"/>
      <c r="R129"/>
      <c r="S129"/>
      <c r="T129"/>
      <c r="U129"/>
      <c r="V129"/>
    </row>
    <row r="130" spans="11:22" x14ac:dyDescent="0.2">
      <c r="K130"/>
      <c r="M130"/>
      <c r="N130"/>
      <c r="Q130"/>
      <c r="R130"/>
      <c r="S130"/>
      <c r="T130"/>
      <c r="U130"/>
      <c r="V130"/>
    </row>
    <row r="131" spans="11:22" x14ac:dyDescent="0.2">
      <c r="K131"/>
      <c r="M131"/>
      <c r="N131"/>
      <c r="Q131"/>
      <c r="R131"/>
      <c r="S131"/>
      <c r="T131"/>
      <c r="U131"/>
      <c r="V131"/>
    </row>
    <row r="132" spans="11:22" x14ac:dyDescent="0.2">
      <c r="K132"/>
      <c r="M132"/>
      <c r="N132"/>
      <c r="Q132"/>
      <c r="R132"/>
      <c r="S132"/>
      <c r="T132"/>
      <c r="U132"/>
      <c r="V132"/>
    </row>
  </sheetData>
  <sortState xmlns:xlrd2="http://schemas.microsoft.com/office/spreadsheetml/2017/richdata2" ref="B3:I33">
    <sortCondition descending="1" ref="I3:I33"/>
  </sortState>
  <phoneticPr fontId="5" type="noConversion"/>
  <hyperlinks>
    <hyperlink ref="O31" r:id="rId1" display="BERNOS Blaise" xr:uid="{B91CC6BC-E16B-42F5-BE07-86B4B1D404D1}"/>
    <hyperlink ref="O5" r:id="rId2" display="NOBLET Erwan" xr:uid="{FCCE5C31-6BFB-4940-AD38-0F52A59385FC}"/>
    <hyperlink ref="O11" r:id="rId3" display="OLIVIERI Bernard" xr:uid="{A40B5AEE-1602-44F7-9766-BF9E615B7BDD}"/>
    <hyperlink ref="O17" r:id="rId4" display="SAUVAN Jean-Pierre" xr:uid="{311DF5C1-D28E-45D3-BF55-07B9FFC6FCD3}"/>
    <hyperlink ref="O7" r:id="rId5" display="NOBLET Erwan" xr:uid="{5A8BE27E-DFEA-40DA-9890-269DD2D7BB25}"/>
    <hyperlink ref="N1" r:id="rId6" xr:uid="{F7AF0B79-D138-4FAA-9F5A-521577CDA32B}"/>
  </hyperlinks>
  <pageMargins left="0.7" right="0.7" top="0.75" bottom="0.75" header="0.3" footer="0.3"/>
  <ignoredErrors>
    <ignoredError sqref="S3:S33 L4:L6 L8:L10 L13:L33 J3 J7 J4:J6 J11:J12 J8:J10 J13:J33 L3 L7 L11:L1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B61E8-C53E-4233-9A34-A7919CB9A375}">
  <dimension ref="A1:AJ141"/>
  <sheetViews>
    <sheetView zoomScaleNormal="100" workbookViewId="0"/>
  </sheetViews>
  <sheetFormatPr baseColWidth="10" defaultColWidth="11.5703125" defaultRowHeight="15" x14ac:dyDescent="0.2"/>
  <cols>
    <col min="1" max="1" width="5.5703125" style="1" customWidth="1"/>
    <col min="2" max="2" width="10.5703125" style="1" customWidth="1"/>
    <col min="3" max="3" width="41.42578125" style="17" customWidth="1"/>
    <col min="4" max="4" width="39.7109375" style="67" customWidth="1"/>
    <col min="5" max="5" width="0.85546875" style="17" customWidth="1"/>
    <col min="6" max="6" width="7.42578125" style="24" customWidth="1"/>
    <col min="7" max="7" width="6.7109375" style="17" customWidth="1"/>
    <col min="8" max="8" width="8.140625" style="1" customWidth="1"/>
    <col min="9" max="9" width="10.85546875" style="23" customWidth="1"/>
    <col min="10" max="10" width="7" style="17" customWidth="1"/>
    <col min="11" max="11" width="8" style="24" customWidth="1"/>
    <col min="12" max="12" width="1.42578125" style="17" customWidth="1"/>
    <col min="13" max="13" width="6.42578125" style="24" customWidth="1"/>
    <col min="14" max="14" width="11.5703125" style="24"/>
    <col min="15" max="15" width="37.85546875" style="81" customWidth="1"/>
    <col min="16" max="16" width="38.85546875" style="90" customWidth="1"/>
    <col min="17" max="17" width="6.5703125" style="24" bestFit="1" customWidth="1"/>
    <col min="18" max="18" width="4.85546875" style="1" customWidth="1"/>
    <col min="19" max="19" width="2" style="24" customWidth="1"/>
    <col min="20" max="21" width="6.5703125" style="24" bestFit="1" customWidth="1"/>
    <col min="22" max="22" width="6" style="24" bestFit="1" customWidth="1"/>
    <col min="23" max="23" width="6.5703125" style="24" customWidth="1"/>
    <col min="24" max="24" width="5.28515625" style="147" bestFit="1" customWidth="1"/>
    <col min="25" max="25" width="12.28515625" style="147" customWidth="1"/>
    <col min="26" max="26" width="25.85546875" style="154" customWidth="1"/>
    <col min="27" max="27" width="27.28515625" style="154" bestFit="1" customWidth="1"/>
    <col min="28" max="28" width="20" style="154" customWidth="1"/>
    <col min="29" max="29" width="22.28515625" style="154" customWidth="1"/>
    <col min="30" max="30" width="19.7109375" style="153" bestFit="1" customWidth="1"/>
    <col min="31" max="31" width="19.7109375" style="147" bestFit="1" customWidth="1"/>
    <col min="32" max="32" width="4.7109375" style="147" customWidth="1"/>
    <col min="33" max="36" width="5.28515625" style="147" customWidth="1"/>
    <col min="37" max="16384" width="11.5703125" style="17"/>
  </cols>
  <sheetData>
    <row r="1" spans="1:36" x14ac:dyDescent="0.2">
      <c r="B1" s="81" t="s">
        <v>829</v>
      </c>
      <c r="N1" s="109" t="s">
        <v>1</v>
      </c>
    </row>
    <row r="2" spans="1:36" ht="25.5" x14ac:dyDescent="0.2">
      <c r="A2" s="18" t="s">
        <v>11</v>
      </c>
      <c r="B2" s="18" t="s">
        <v>12</v>
      </c>
      <c r="C2" s="18" t="s">
        <v>13</v>
      </c>
      <c r="D2" s="18" t="s">
        <v>14</v>
      </c>
      <c r="F2" s="18" t="s">
        <v>18</v>
      </c>
      <c r="G2" s="18" t="s">
        <v>15</v>
      </c>
      <c r="H2" s="18" t="s">
        <v>19</v>
      </c>
      <c r="I2" s="18" t="s">
        <v>124</v>
      </c>
      <c r="K2" s="88" t="s">
        <v>123</v>
      </c>
      <c r="M2" s="88" t="s">
        <v>3</v>
      </c>
      <c r="N2" s="88" t="s">
        <v>12</v>
      </c>
      <c r="O2" s="37" t="s">
        <v>13</v>
      </c>
      <c r="P2" s="88" t="s">
        <v>14</v>
      </c>
      <c r="Q2" s="88" t="s">
        <v>2</v>
      </c>
      <c r="R2" s="88" t="s">
        <v>50</v>
      </c>
      <c r="S2" s="89"/>
      <c r="T2" s="145" t="s">
        <v>4</v>
      </c>
      <c r="U2" s="145" t="s">
        <v>5</v>
      </c>
      <c r="V2" s="88" t="s">
        <v>6</v>
      </c>
      <c r="W2" s="121"/>
      <c r="X2" s="146" t="s">
        <v>283</v>
      </c>
      <c r="Y2" s="146" t="s">
        <v>200</v>
      </c>
      <c r="Z2" s="146" t="s">
        <v>201</v>
      </c>
      <c r="AA2" s="146" t="s">
        <v>202</v>
      </c>
      <c r="AB2" s="146" t="s">
        <v>203</v>
      </c>
      <c r="AC2" s="146" t="s">
        <v>764</v>
      </c>
      <c r="AD2" s="146" t="s">
        <v>765</v>
      </c>
      <c r="AE2" s="146" t="s">
        <v>204</v>
      </c>
      <c r="AF2" s="146" t="s">
        <v>205</v>
      </c>
      <c r="AG2" s="146">
        <v>1</v>
      </c>
      <c r="AH2" s="146">
        <v>2</v>
      </c>
      <c r="AI2" s="146">
        <v>3</v>
      </c>
      <c r="AJ2" s="146" t="s">
        <v>206</v>
      </c>
    </row>
    <row r="3" spans="1:36" ht="12.75" x14ac:dyDescent="0.2">
      <c r="A3" s="18">
        <v>1</v>
      </c>
      <c r="B3" s="216" t="s">
        <v>179</v>
      </c>
      <c r="C3" s="217" t="s">
        <v>180</v>
      </c>
      <c r="D3" s="218" t="s">
        <v>181</v>
      </c>
      <c r="F3" s="20">
        <v>8</v>
      </c>
      <c r="G3" s="20" t="s">
        <v>23</v>
      </c>
      <c r="H3" s="88">
        <v>1</v>
      </c>
      <c r="I3" s="129">
        <f t="shared" ref="I3:I24" si="0">IF(OR(H3="DSQ",H3="RAF",H3="DNC",H3="DPG"),0,IF(OR(H3="DNS",H3="DNF"),100*(($F3-$F3+1)/$F3)+50*(LOG($F3/$F3)),100*(($F3-H3+1)/$F3)+50*(LOG($F3/H3))))</f>
        <v>145.15449934959719</v>
      </c>
      <c r="K3" s="88" t="s">
        <v>23</v>
      </c>
      <c r="M3" s="219">
        <v>1</v>
      </c>
      <c r="N3" s="220" t="s">
        <v>179</v>
      </c>
      <c r="O3" s="221" t="s">
        <v>180</v>
      </c>
      <c r="P3" s="222" t="s">
        <v>181</v>
      </c>
      <c r="Q3" s="219" t="s">
        <v>23</v>
      </c>
      <c r="R3" s="223">
        <v>5</v>
      </c>
      <c r="S3" s="224"/>
      <c r="T3" s="225">
        <v>1</v>
      </c>
      <c r="U3" s="225">
        <v>3</v>
      </c>
      <c r="V3" s="220">
        <v>1</v>
      </c>
      <c r="W3" s="226"/>
      <c r="X3" s="150">
        <v>1</v>
      </c>
      <c r="Y3" s="150" t="s">
        <v>179</v>
      </c>
      <c r="Z3" s="151" t="s">
        <v>180</v>
      </c>
      <c r="AA3" s="151" t="s">
        <v>181</v>
      </c>
      <c r="AB3" s="151" t="s">
        <v>209</v>
      </c>
      <c r="AC3" s="151" t="s">
        <v>766</v>
      </c>
      <c r="AD3" s="150" t="s">
        <v>767</v>
      </c>
      <c r="AE3" s="150" t="s">
        <v>210</v>
      </c>
      <c r="AF3" s="150">
        <v>1964</v>
      </c>
      <c r="AG3" s="150">
        <v>1</v>
      </c>
      <c r="AH3" s="150">
        <v>3</v>
      </c>
      <c r="AI3" s="150">
        <v>1</v>
      </c>
      <c r="AJ3" s="150">
        <v>5</v>
      </c>
    </row>
    <row r="4" spans="1:36" ht="12.75" x14ac:dyDescent="0.2">
      <c r="A4" s="18">
        <v>2</v>
      </c>
      <c r="B4" s="216">
        <v>37</v>
      </c>
      <c r="C4" s="217" t="s">
        <v>223</v>
      </c>
      <c r="D4" s="218" t="s">
        <v>224</v>
      </c>
      <c r="F4" s="20">
        <v>6</v>
      </c>
      <c r="G4" s="20" t="s">
        <v>22</v>
      </c>
      <c r="H4" s="88">
        <v>1</v>
      </c>
      <c r="I4" s="129">
        <f t="shared" si="0"/>
        <v>138.90756251918219</v>
      </c>
      <c r="K4" s="88" t="s">
        <v>23</v>
      </c>
      <c r="M4" s="219">
        <v>2</v>
      </c>
      <c r="N4" s="220" t="s">
        <v>182</v>
      </c>
      <c r="O4" s="221" t="s">
        <v>183</v>
      </c>
      <c r="P4" s="222" t="s">
        <v>184</v>
      </c>
      <c r="Q4" s="219" t="s">
        <v>23</v>
      </c>
      <c r="R4" s="223">
        <v>5</v>
      </c>
      <c r="S4" s="224"/>
      <c r="T4" s="225">
        <v>2</v>
      </c>
      <c r="U4" s="225">
        <v>1</v>
      </c>
      <c r="V4" s="220">
        <v>2</v>
      </c>
      <c r="W4" s="226"/>
      <c r="X4" s="148">
        <v>2</v>
      </c>
      <c r="Y4" s="148" t="s">
        <v>182</v>
      </c>
      <c r="Z4" s="149" t="s">
        <v>183</v>
      </c>
      <c r="AA4" s="149" t="s">
        <v>184</v>
      </c>
      <c r="AB4" s="149" t="s">
        <v>372</v>
      </c>
      <c r="AC4" s="149" t="s">
        <v>768</v>
      </c>
      <c r="AD4" s="148" t="s">
        <v>769</v>
      </c>
      <c r="AE4" s="148" t="s">
        <v>211</v>
      </c>
      <c r="AF4" s="148">
        <v>1966</v>
      </c>
      <c r="AG4" s="148">
        <v>2</v>
      </c>
      <c r="AH4" s="148">
        <v>1</v>
      </c>
      <c r="AI4" s="148">
        <v>2</v>
      </c>
      <c r="AJ4" s="148">
        <v>5</v>
      </c>
    </row>
    <row r="5" spans="1:36" ht="12.75" x14ac:dyDescent="0.2">
      <c r="A5" s="18">
        <v>3</v>
      </c>
      <c r="B5" s="216" t="s">
        <v>381</v>
      </c>
      <c r="C5" s="193" t="s">
        <v>382</v>
      </c>
      <c r="D5" s="218" t="s">
        <v>383</v>
      </c>
      <c r="F5" s="20">
        <v>4</v>
      </c>
      <c r="G5" s="20" t="s">
        <v>21</v>
      </c>
      <c r="H5" s="88">
        <v>1</v>
      </c>
      <c r="I5" s="129">
        <f t="shared" si="0"/>
        <v>130.10299956639813</v>
      </c>
      <c r="K5" s="88" t="s">
        <v>23</v>
      </c>
      <c r="M5" s="219">
        <v>3</v>
      </c>
      <c r="N5" s="220" t="s">
        <v>216</v>
      </c>
      <c r="O5" s="221" t="s">
        <v>373</v>
      </c>
      <c r="P5" s="222" t="s">
        <v>217</v>
      </c>
      <c r="Q5" s="219" t="s">
        <v>23</v>
      </c>
      <c r="R5" s="223">
        <v>8</v>
      </c>
      <c r="S5" s="224"/>
      <c r="T5" s="225">
        <v>3</v>
      </c>
      <c r="U5" s="225">
        <v>2</v>
      </c>
      <c r="V5" s="220">
        <v>3</v>
      </c>
      <c r="W5" s="226"/>
      <c r="X5" s="150">
        <v>3</v>
      </c>
      <c r="Y5" s="150" t="s">
        <v>216</v>
      </c>
      <c r="Z5" s="151" t="s">
        <v>373</v>
      </c>
      <c r="AA5" s="151" t="s">
        <v>217</v>
      </c>
      <c r="AB5" s="151" t="s">
        <v>218</v>
      </c>
      <c r="AC5" s="151" t="s">
        <v>770</v>
      </c>
      <c r="AD5" s="152" t="s">
        <v>771</v>
      </c>
      <c r="AE5" s="150" t="s">
        <v>374</v>
      </c>
      <c r="AF5" s="150">
        <v>1965</v>
      </c>
      <c r="AG5" s="150">
        <v>3</v>
      </c>
      <c r="AH5" s="150">
        <v>2</v>
      </c>
      <c r="AI5" s="150">
        <v>3</v>
      </c>
      <c r="AJ5" s="150">
        <v>8</v>
      </c>
    </row>
    <row r="6" spans="1:36" ht="12.75" x14ac:dyDescent="0.2">
      <c r="A6" s="18">
        <v>4</v>
      </c>
      <c r="B6" s="216" t="s">
        <v>189</v>
      </c>
      <c r="C6" s="193" t="s">
        <v>191</v>
      </c>
      <c r="D6" s="218" t="s">
        <v>192</v>
      </c>
      <c r="F6" s="20">
        <v>4</v>
      </c>
      <c r="G6" s="20" t="s">
        <v>138</v>
      </c>
      <c r="H6" s="88">
        <v>1</v>
      </c>
      <c r="I6" s="129">
        <f t="shared" si="0"/>
        <v>130.10299956639813</v>
      </c>
      <c r="K6" s="88" t="s">
        <v>23</v>
      </c>
      <c r="M6" s="219">
        <v>4</v>
      </c>
      <c r="N6" s="220">
        <v>24446</v>
      </c>
      <c r="O6" s="221" t="s">
        <v>375</v>
      </c>
      <c r="P6" s="222" t="s">
        <v>376</v>
      </c>
      <c r="Q6" s="219" t="s">
        <v>23</v>
      </c>
      <c r="R6" s="223">
        <v>13</v>
      </c>
      <c r="S6" s="224"/>
      <c r="T6" s="225">
        <v>4</v>
      </c>
      <c r="U6" s="225">
        <v>5</v>
      </c>
      <c r="V6" s="220">
        <v>4</v>
      </c>
      <c r="W6" s="226"/>
      <c r="X6" s="150">
        <v>4</v>
      </c>
      <c r="Y6" s="150">
        <v>24446</v>
      </c>
      <c r="Z6" s="151" t="s">
        <v>375</v>
      </c>
      <c r="AA6" s="151" t="s">
        <v>376</v>
      </c>
      <c r="AB6" s="151" t="s">
        <v>772</v>
      </c>
      <c r="AC6" s="151" t="s">
        <v>773</v>
      </c>
      <c r="AD6" s="150" t="s">
        <v>774</v>
      </c>
      <c r="AE6" s="150" t="s">
        <v>220</v>
      </c>
      <c r="AF6" s="150">
        <v>1964</v>
      </c>
      <c r="AG6" s="150">
        <v>4</v>
      </c>
      <c r="AH6" s="150">
        <v>5</v>
      </c>
      <c r="AI6" s="150">
        <v>4</v>
      </c>
      <c r="AJ6" s="150">
        <v>13</v>
      </c>
    </row>
    <row r="7" spans="1:36" ht="12.75" x14ac:dyDescent="0.2">
      <c r="A7" s="18">
        <v>5</v>
      </c>
      <c r="B7" s="216" t="s">
        <v>182</v>
      </c>
      <c r="C7" s="193" t="s">
        <v>183</v>
      </c>
      <c r="D7" s="218" t="s">
        <v>184</v>
      </c>
      <c r="F7" s="20">
        <v>8</v>
      </c>
      <c r="G7" s="20" t="s">
        <v>23</v>
      </c>
      <c r="H7" s="88">
        <v>2</v>
      </c>
      <c r="I7" s="129">
        <f t="shared" si="0"/>
        <v>117.60299956639813</v>
      </c>
      <c r="K7" s="88" t="s">
        <v>23</v>
      </c>
      <c r="M7" s="219">
        <v>5</v>
      </c>
      <c r="N7" s="220" t="s">
        <v>775</v>
      </c>
      <c r="O7" s="221" t="s">
        <v>776</v>
      </c>
      <c r="P7" s="222" t="s">
        <v>777</v>
      </c>
      <c r="Q7" s="219" t="s">
        <v>23</v>
      </c>
      <c r="R7" s="223">
        <v>14</v>
      </c>
      <c r="S7" s="224"/>
      <c r="T7" s="225">
        <v>5</v>
      </c>
      <c r="U7" s="225">
        <v>4</v>
      </c>
      <c r="V7" s="220">
        <v>5</v>
      </c>
      <c r="W7" s="226"/>
      <c r="X7" s="148">
        <v>5</v>
      </c>
      <c r="Y7" s="148" t="s">
        <v>775</v>
      </c>
      <c r="Z7" s="149" t="s">
        <v>776</v>
      </c>
      <c r="AA7" s="149" t="s">
        <v>777</v>
      </c>
      <c r="AB7" s="149" t="s">
        <v>777</v>
      </c>
      <c r="AC7" s="149" t="s">
        <v>778</v>
      </c>
      <c r="AD7" s="148" t="s">
        <v>779</v>
      </c>
      <c r="AE7" s="148" t="s">
        <v>780</v>
      </c>
      <c r="AF7" s="148">
        <v>1966</v>
      </c>
      <c r="AG7" s="148">
        <v>5</v>
      </c>
      <c r="AH7" s="148">
        <v>4</v>
      </c>
      <c r="AI7" s="148">
        <v>5</v>
      </c>
      <c r="AJ7" s="148">
        <v>14</v>
      </c>
    </row>
    <row r="8" spans="1:36" ht="12.75" x14ac:dyDescent="0.2">
      <c r="A8" s="18">
        <v>6</v>
      </c>
      <c r="B8" s="216">
        <v>125</v>
      </c>
      <c r="C8" s="217" t="s">
        <v>41</v>
      </c>
      <c r="D8" s="218" t="s">
        <v>152</v>
      </c>
      <c r="F8" s="20">
        <v>6</v>
      </c>
      <c r="G8" s="20" t="s">
        <v>22</v>
      </c>
      <c r="H8" s="88">
        <v>2</v>
      </c>
      <c r="I8" s="129">
        <f t="shared" si="0"/>
        <v>107.18939606931647</v>
      </c>
      <c r="K8" s="88" t="s">
        <v>23</v>
      </c>
      <c r="M8" s="219">
        <v>6</v>
      </c>
      <c r="N8" s="220">
        <v>316</v>
      </c>
      <c r="O8" s="221" t="s">
        <v>781</v>
      </c>
      <c r="P8" s="222" t="s">
        <v>782</v>
      </c>
      <c r="Q8" s="219" t="s">
        <v>23</v>
      </c>
      <c r="R8" s="223">
        <v>18</v>
      </c>
      <c r="S8" s="224"/>
      <c r="T8" s="225">
        <v>6</v>
      </c>
      <c r="U8" s="225">
        <v>6</v>
      </c>
      <c r="V8" s="220">
        <v>6</v>
      </c>
      <c r="W8" s="226"/>
      <c r="X8" s="150">
        <v>6</v>
      </c>
      <c r="Y8" s="150">
        <v>316</v>
      </c>
      <c r="Z8" s="151" t="s">
        <v>781</v>
      </c>
      <c r="AA8" s="151" t="s">
        <v>782</v>
      </c>
      <c r="AB8" s="151" t="s">
        <v>782</v>
      </c>
      <c r="AC8" s="151" t="s">
        <v>783</v>
      </c>
      <c r="AD8" s="150" t="s">
        <v>779</v>
      </c>
      <c r="AE8" s="150" t="s">
        <v>784</v>
      </c>
      <c r="AF8" s="150">
        <v>1975</v>
      </c>
      <c r="AG8" s="150">
        <v>6</v>
      </c>
      <c r="AH8" s="150">
        <v>6</v>
      </c>
      <c r="AI8" s="150">
        <v>6</v>
      </c>
      <c r="AJ8" s="150">
        <v>18</v>
      </c>
    </row>
    <row r="9" spans="1:36" ht="12.75" x14ac:dyDescent="0.2">
      <c r="A9" s="18">
        <v>7</v>
      </c>
      <c r="B9" s="216" t="s">
        <v>216</v>
      </c>
      <c r="C9" s="217" t="s">
        <v>373</v>
      </c>
      <c r="D9" s="218" t="s">
        <v>217</v>
      </c>
      <c r="F9" s="20">
        <v>8</v>
      </c>
      <c r="G9" s="20" t="s">
        <v>23</v>
      </c>
      <c r="H9" s="88">
        <v>3</v>
      </c>
      <c r="I9" s="129">
        <f t="shared" si="0"/>
        <v>96.298436613614058</v>
      </c>
      <c r="K9" s="88" t="s">
        <v>23</v>
      </c>
      <c r="M9" s="219">
        <v>7</v>
      </c>
      <c r="N9" s="220" t="s">
        <v>194</v>
      </c>
      <c r="O9" s="221" t="s">
        <v>195</v>
      </c>
      <c r="P9" s="222" t="s">
        <v>131</v>
      </c>
      <c r="Q9" s="219" t="s">
        <v>23</v>
      </c>
      <c r="R9" s="223">
        <v>21</v>
      </c>
      <c r="S9" s="224"/>
      <c r="T9" s="225">
        <v>7</v>
      </c>
      <c r="U9" s="225">
        <v>7</v>
      </c>
      <c r="V9" s="220">
        <v>7</v>
      </c>
      <c r="W9" s="226"/>
      <c r="X9" s="148">
        <v>7</v>
      </c>
      <c r="Y9" s="148" t="s">
        <v>194</v>
      </c>
      <c r="Z9" s="149" t="s">
        <v>195</v>
      </c>
      <c r="AA9" s="149" t="s">
        <v>131</v>
      </c>
      <c r="AB9" s="149" t="s">
        <v>785</v>
      </c>
      <c r="AC9" s="149" t="s">
        <v>786</v>
      </c>
      <c r="AD9" s="148" t="s">
        <v>767</v>
      </c>
      <c r="AE9" s="148" t="s">
        <v>215</v>
      </c>
      <c r="AF9" s="148">
        <v>1974</v>
      </c>
      <c r="AG9" s="148">
        <v>7</v>
      </c>
      <c r="AH9" s="148">
        <v>7</v>
      </c>
      <c r="AI9" s="148">
        <v>7</v>
      </c>
      <c r="AJ9" s="148">
        <v>21</v>
      </c>
    </row>
    <row r="10" spans="1:36" ht="12.75" x14ac:dyDescent="0.2">
      <c r="A10" s="18">
        <v>8</v>
      </c>
      <c r="B10" s="216" t="s">
        <v>164</v>
      </c>
      <c r="C10" s="193" t="s">
        <v>164</v>
      </c>
      <c r="D10" s="218" t="s">
        <v>196</v>
      </c>
      <c r="F10" s="20">
        <v>4</v>
      </c>
      <c r="G10" s="20" t="s">
        <v>21</v>
      </c>
      <c r="H10" s="88">
        <v>2</v>
      </c>
      <c r="I10" s="129">
        <f t="shared" si="0"/>
        <v>90.051499783199063</v>
      </c>
      <c r="K10" s="88" t="s">
        <v>23</v>
      </c>
      <c r="M10" s="219">
        <v>8</v>
      </c>
      <c r="N10" s="220" t="s">
        <v>377</v>
      </c>
      <c r="O10" s="221" t="s">
        <v>378</v>
      </c>
      <c r="P10" s="222" t="s">
        <v>379</v>
      </c>
      <c r="Q10" s="219" t="s">
        <v>23</v>
      </c>
      <c r="R10" s="223">
        <v>27</v>
      </c>
      <c r="S10" s="224"/>
      <c r="T10" s="225" t="s">
        <v>17</v>
      </c>
      <c r="U10" s="225" t="s">
        <v>17</v>
      </c>
      <c r="V10" s="220" t="s">
        <v>17</v>
      </c>
      <c r="W10" s="226"/>
      <c r="X10" s="150">
        <v>8</v>
      </c>
      <c r="Y10" s="150" t="s">
        <v>377</v>
      </c>
      <c r="Z10" s="151" t="s">
        <v>378</v>
      </c>
      <c r="AA10" s="151" t="s">
        <v>379</v>
      </c>
      <c r="AB10" s="151" t="s">
        <v>379</v>
      </c>
      <c r="AC10" s="151" t="s">
        <v>787</v>
      </c>
      <c r="AD10" s="150" t="s">
        <v>788</v>
      </c>
      <c r="AE10" s="150" t="s">
        <v>380</v>
      </c>
      <c r="AF10" s="150">
        <v>1966</v>
      </c>
      <c r="AG10" s="150" t="s">
        <v>17</v>
      </c>
      <c r="AH10" s="150" t="s">
        <v>17</v>
      </c>
      <c r="AI10" s="150" t="s">
        <v>17</v>
      </c>
      <c r="AJ10" s="150">
        <v>27</v>
      </c>
    </row>
    <row r="11" spans="1:36" ht="12.75" x14ac:dyDescent="0.2">
      <c r="A11" s="18">
        <v>9</v>
      </c>
      <c r="B11" s="216" t="s">
        <v>275</v>
      </c>
      <c r="C11" s="193" t="s">
        <v>276</v>
      </c>
      <c r="D11" s="218" t="s">
        <v>818</v>
      </c>
      <c r="F11" s="20">
        <v>4</v>
      </c>
      <c r="G11" s="20" t="s">
        <v>138</v>
      </c>
      <c r="H11" s="88">
        <v>2</v>
      </c>
      <c r="I11" s="129">
        <f t="shared" si="0"/>
        <v>90.051499783199063</v>
      </c>
      <c r="K11" s="88" t="s">
        <v>23</v>
      </c>
      <c r="M11" s="88">
        <v>1</v>
      </c>
      <c r="N11" s="216">
        <v>37</v>
      </c>
      <c r="O11" s="37" t="s">
        <v>223</v>
      </c>
      <c r="P11" s="261" t="s">
        <v>224</v>
      </c>
      <c r="Q11" s="88" t="s">
        <v>22</v>
      </c>
      <c r="R11" s="262">
        <v>4</v>
      </c>
      <c r="S11" s="263"/>
      <c r="T11" s="264">
        <v>1</v>
      </c>
      <c r="U11" s="264">
        <v>1</v>
      </c>
      <c r="V11" s="216">
        <v>2</v>
      </c>
      <c r="W11" s="226"/>
      <c r="X11" s="148">
        <v>1</v>
      </c>
      <c r="Y11" s="148">
        <v>37</v>
      </c>
      <c r="Z11" s="149" t="s">
        <v>223</v>
      </c>
      <c r="AA11" s="149" t="s">
        <v>224</v>
      </c>
      <c r="AB11" s="149" t="s">
        <v>224</v>
      </c>
      <c r="AC11" s="149" t="s">
        <v>789</v>
      </c>
      <c r="AD11" s="148" t="s">
        <v>790</v>
      </c>
      <c r="AE11" s="148" t="s">
        <v>225</v>
      </c>
      <c r="AF11" s="148">
        <v>1937</v>
      </c>
      <c r="AG11" s="148">
        <v>1</v>
      </c>
      <c r="AH11" s="148">
        <v>1</v>
      </c>
      <c r="AI11" s="148">
        <v>2</v>
      </c>
      <c r="AJ11" s="148">
        <v>4</v>
      </c>
    </row>
    <row r="12" spans="1:36" ht="12.75" x14ac:dyDescent="0.2">
      <c r="A12" s="18">
        <v>10</v>
      </c>
      <c r="B12" s="216">
        <v>62</v>
      </c>
      <c r="C12" s="21" t="s">
        <v>391</v>
      </c>
      <c r="D12" s="218" t="s">
        <v>793</v>
      </c>
      <c r="F12" s="20">
        <v>6</v>
      </c>
      <c r="G12" s="20" t="s">
        <v>22</v>
      </c>
      <c r="H12" s="88">
        <v>3</v>
      </c>
      <c r="I12" s="129">
        <f t="shared" si="0"/>
        <v>81.71816644986572</v>
      </c>
      <c r="K12" s="88" t="s">
        <v>21</v>
      </c>
      <c r="M12" s="88">
        <v>2</v>
      </c>
      <c r="N12" s="216">
        <v>125</v>
      </c>
      <c r="O12" s="37" t="s">
        <v>41</v>
      </c>
      <c r="P12" s="261" t="s">
        <v>152</v>
      </c>
      <c r="Q12" s="88" t="s">
        <v>22</v>
      </c>
      <c r="R12" s="262">
        <v>6</v>
      </c>
      <c r="S12" s="263"/>
      <c r="T12" s="264">
        <v>2</v>
      </c>
      <c r="U12" s="264">
        <v>3</v>
      </c>
      <c r="V12" s="216">
        <v>1</v>
      </c>
      <c r="W12" s="226"/>
      <c r="X12" s="150">
        <v>2</v>
      </c>
      <c r="Y12" s="150">
        <v>125</v>
      </c>
      <c r="Z12" s="151" t="s">
        <v>41</v>
      </c>
      <c r="AA12" s="151" t="s">
        <v>152</v>
      </c>
      <c r="AB12" s="151" t="s">
        <v>791</v>
      </c>
      <c r="AC12" s="151" t="s">
        <v>768</v>
      </c>
      <c r="AD12" s="150" t="s">
        <v>792</v>
      </c>
      <c r="AE12" s="150" t="s">
        <v>222</v>
      </c>
      <c r="AF12" s="150">
        <v>1948</v>
      </c>
      <c r="AG12" s="150">
        <v>2</v>
      </c>
      <c r="AH12" s="150">
        <v>3</v>
      </c>
      <c r="AI12" s="150">
        <v>1</v>
      </c>
      <c r="AJ12" s="150">
        <v>6</v>
      </c>
    </row>
    <row r="13" spans="1:36" ht="12.75" x14ac:dyDescent="0.2">
      <c r="A13" s="18">
        <v>11</v>
      </c>
      <c r="B13" s="216">
        <v>24446</v>
      </c>
      <c r="C13" s="217" t="s">
        <v>375</v>
      </c>
      <c r="D13" s="218" t="s">
        <v>376</v>
      </c>
      <c r="F13" s="20">
        <v>8</v>
      </c>
      <c r="G13" s="20" t="s">
        <v>23</v>
      </c>
      <c r="H13" s="88">
        <v>4</v>
      </c>
      <c r="I13" s="129">
        <f t="shared" si="0"/>
        <v>77.551499783199063</v>
      </c>
      <c r="K13" s="88" t="s">
        <v>21</v>
      </c>
      <c r="M13" s="88">
        <v>3</v>
      </c>
      <c r="N13" s="216">
        <v>62</v>
      </c>
      <c r="O13" s="37" t="s">
        <v>391</v>
      </c>
      <c r="P13" s="261" t="s">
        <v>793</v>
      </c>
      <c r="Q13" s="88" t="s">
        <v>22</v>
      </c>
      <c r="R13" s="262">
        <v>8</v>
      </c>
      <c r="S13" s="263"/>
      <c r="T13" s="264">
        <v>3</v>
      </c>
      <c r="U13" s="264">
        <v>2</v>
      </c>
      <c r="V13" s="216">
        <v>3</v>
      </c>
      <c r="W13" s="226"/>
      <c r="X13" s="148">
        <v>3</v>
      </c>
      <c r="Y13" s="148">
        <v>62</v>
      </c>
      <c r="Z13" s="149" t="s">
        <v>391</v>
      </c>
      <c r="AA13" s="149" t="s">
        <v>793</v>
      </c>
      <c r="AB13" s="149" t="s">
        <v>794</v>
      </c>
      <c r="AC13" s="149" t="s">
        <v>795</v>
      </c>
      <c r="AD13" s="148" t="s">
        <v>796</v>
      </c>
      <c r="AE13" s="148" t="s">
        <v>222</v>
      </c>
      <c r="AF13" s="148">
        <v>1937</v>
      </c>
      <c r="AG13" s="148">
        <v>3</v>
      </c>
      <c r="AH13" s="148">
        <v>2</v>
      </c>
      <c r="AI13" s="148">
        <v>3</v>
      </c>
      <c r="AJ13" s="148">
        <v>8</v>
      </c>
    </row>
    <row r="14" spans="1:36" ht="12.75" x14ac:dyDescent="0.2">
      <c r="A14" s="18">
        <v>12</v>
      </c>
      <c r="B14" s="216" t="s">
        <v>775</v>
      </c>
      <c r="C14" s="193" t="s">
        <v>776</v>
      </c>
      <c r="D14" s="218" t="s">
        <v>777</v>
      </c>
      <c r="F14" s="20">
        <v>8</v>
      </c>
      <c r="G14" s="20" t="s">
        <v>23</v>
      </c>
      <c r="H14" s="88">
        <v>5</v>
      </c>
      <c r="I14" s="129">
        <f t="shared" si="0"/>
        <v>60.205999132796236</v>
      </c>
      <c r="K14" s="88" t="s">
        <v>21</v>
      </c>
      <c r="M14" s="88">
        <v>4</v>
      </c>
      <c r="N14" s="216">
        <v>134</v>
      </c>
      <c r="O14" s="37" t="s">
        <v>797</v>
      </c>
      <c r="P14" s="261" t="s">
        <v>798</v>
      </c>
      <c r="Q14" s="88" t="s">
        <v>22</v>
      </c>
      <c r="R14" s="262">
        <v>12</v>
      </c>
      <c r="S14" s="263"/>
      <c r="T14" s="264">
        <v>4</v>
      </c>
      <c r="U14" s="264">
        <v>4</v>
      </c>
      <c r="V14" s="216">
        <v>4</v>
      </c>
      <c r="W14" s="226"/>
      <c r="X14" s="150">
        <v>4</v>
      </c>
      <c r="Y14" s="150">
        <v>134</v>
      </c>
      <c r="Z14" s="151" t="s">
        <v>797</v>
      </c>
      <c r="AA14" s="151" t="s">
        <v>798</v>
      </c>
      <c r="AB14" s="151" t="s">
        <v>799</v>
      </c>
      <c r="AC14" s="151" t="s">
        <v>800</v>
      </c>
      <c r="AD14" s="150" t="s">
        <v>767</v>
      </c>
      <c r="AE14" s="150" t="s">
        <v>801</v>
      </c>
      <c r="AF14" s="150">
        <v>1938</v>
      </c>
      <c r="AG14" s="150">
        <v>4</v>
      </c>
      <c r="AH14" s="150">
        <v>4</v>
      </c>
      <c r="AI14" s="150">
        <v>4</v>
      </c>
      <c r="AJ14" s="150">
        <v>12</v>
      </c>
    </row>
    <row r="15" spans="1:36" ht="12.75" x14ac:dyDescent="0.2">
      <c r="A15" s="18">
        <v>13</v>
      </c>
      <c r="B15" s="216">
        <v>134</v>
      </c>
      <c r="C15" s="265" t="s">
        <v>797</v>
      </c>
      <c r="D15" s="218" t="s">
        <v>798</v>
      </c>
      <c r="F15" s="20">
        <v>6</v>
      </c>
      <c r="G15" s="20" t="s">
        <v>22</v>
      </c>
      <c r="H15" s="88">
        <v>4</v>
      </c>
      <c r="I15" s="129">
        <f t="shared" si="0"/>
        <v>58.80456295278406</v>
      </c>
      <c r="K15" s="88" t="s">
        <v>21</v>
      </c>
      <c r="M15" s="88">
        <v>5</v>
      </c>
      <c r="N15" s="216">
        <v>243</v>
      </c>
      <c r="O15" s="37" t="s">
        <v>159</v>
      </c>
      <c r="P15" s="261" t="s">
        <v>160</v>
      </c>
      <c r="Q15" s="88" t="s">
        <v>22</v>
      </c>
      <c r="R15" s="262">
        <v>17</v>
      </c>
      <c r="S15" s="263"/>
      <c r="T15" s="264">
        <v>5</v>
      </c>
      <c r="U15" s="264" t="s">
        <v>16</v>
      </c>
      <c r="V15" s="216">
        <v>5</v>
      </c>
      <c r="W15" s="226"/>
      <c r="X15" s="148">
        <v>5</v>
      </c>
      <c r="Y15" s="148">
        <v>243</v>
      </c>
      <c r="Z15" s="149" t="s">
        <v>159</v>
      </c>
      <c r="AA15" s="149" t="s">
        <v>160</v>
      </c>
      <c r="AB15" s="149" t="s">
        <v>160</v>
      </c>
      <c r="AC15" s="149" t="s">
        <v>802</v>
      </c>
      <c r="AD15" s="148" t="s">
        <v>792</v>
      </c>
      <c r="AE15" s="148" t="s">
        <v>803</v>
      </c>
      <c r="AF15" s="148">
        <v>1937</v>
      </c>
      <c r="AG15" s="148">
        <v>5</v>
      </c>
      <c r="AH15" s="148" t="s">
        <v>16</v>
      </c>
      <c r="AI15" s="148">
        <v>5</v>
      </c>
      <c r="AJ15" s="148">
        <v>17</v>
      </c>
    </row>
    <row r="16" spans="1:36" ht="12.75" x14ac:dyDescent="0.2">
      <c r="A16" s="18">
        <v>14</v>
      </c>
      <c r="B16" s="216">
        <v>74</v>
      </c>
      <c r="C16" s="193" t="s">
        <v>807</v>
      </c>
      <c r="D16" s="218" t="s">
        <v>808</v>
      </c>
      <c r="F16" s="20">
        <v>4</v>
      </c>
      <c r="G16" s="20" t="s">
        <v>21</v>
      </c>
      <c r="H16" s="88">
        <v>3</v>
      </c>
      <c r="I16" s="129">
        <f t="shared" si="0"/>
        <v>56.246936830414995</v>
      </c>
      <c r="K16" s="88" t="s">
        <v>22</v>
      </c>
      <c r="M16" s="88">
        <v>6</v>
      </c>
      <c r="N16" s="216" t="s">
        <v>197</v>
      </c>
      <c r="O16" s="37" t="s">
        <v>198</v>
      </c>
      <c r="P16" s="261" t="s">
        <v>199</v>
      </c>
      <c r="Q16" s="88" t="s">
        <v>22</v>
      </c>
      <c r="R16" s="262">
        <v>19</v>
      </c>
      <c r="S16" s="263"/>
      <c r="T16" s="264">
        <v>6</v>
      </c>
      <c r="U16" s="264" t="s">
        <v>16</v>
      </c>
      <c r="V16" s="216">
        <v>6</v>
      </c>
      <c r="W16" s="226"/>
      <c r="X16" s="150">
        <v>6</v>
      </c>
      <c r="Y16" s="150" t="s">
        <v>197</v>
      </c>
      <c r="Z16" s="151" t="s">
        <v>198</v>
      </c>
      <c r="AA16" s="151" t="s">
        <v>199</v>
      </c>
      <c r="AB16" s="151" t="s">
        <v>199</v>
      </c>
      <c r="AC16" s="151" t="s">
        <v>804</v>
      </c>
      <c r="AD16" s="150" t="s">
        <v>767</v>
      </c>
      <c r="AE16" s="150" t="s">
        <v>385</v>
      </c>
      <c r="AF16" s="150">
        <v>1950</v>
      </c>
      <c r="AG16" s="150">
        <v>6</v>
      </c>
      <c r="AH16" s="150" t="s">
        <v>16</v>
      </c>
      <c r="AI16" s="150">
        <v>6</v>
      </c>
      <c r="AJ16" s="150">
        <v>19</v>
      </c>
    </row>
    <row r="17" spans="1:36" ht="12.75" x14ac:dyDescent="0.2">
      <c r="A17" s="18">
        <v>15</v>
      </c>
      <c r="B17" s="216">
        <v>57</v>
      </c>
      <c r="C17" s="193" t="s">
        <v>359</v>
      </c>
      <c r="D17" s="218" t="s">
        <v>360</v>
      </c>
      <c r="F17" s="20">
        <v>4</v>
      </c>
      <c r="G17" s="20" t="s">
        <v>138</v>
      </c>
      <c r="H17" s="88">
        <v>3</v>
      </c>
      <c r="I17" s="129">
        <f t="shared" si="0"/>
        <v>56.246936830414995</v>
      </c>
      <c r="K17" s="88" t="s">
        <v>22</v>
      </c>
      <c r="M17" s="219">
        <v>1</v>
      </c>
      <c r="N17" s="220" t="s">
        <v>381</v>
      </c>
      <c r="O17" s="221" t="s">
        <v>382</v>
      </c>
      <c r="P17" s="222" t="s">
        <v>383</v>
      </c>
      <c r="Q17" s="219" t="s">
        <v>21</v>
      </c>
      <c r="R17" s="223">
        <v>3</v>
      </c>
      <c r="S17" s="224"/>
      <c r="T17" s="225">
        <v>1</v>
      </c>
      <c r="U17" s="225">
        <v>1</v>
      </c>
      <c r="V17" s="220">
        <v>1</v>
      </c>
      <c r="W17" s="226"/>
      <c r="X17" s="150">
        <v>1</v>
      </c>
      <c r="Y17" s="150" t="s">
        <v>381</v>
      </c>
      <c r="Z17" s="151" t="s">
        <v>382</v>
      </c>
      <c r="AA17" s="151" t="s">
        <v>383</v>
      </c>
      <c r="AB17" s="151" t="s">
        <v>383</v>
      </c>
      <c r="AC17" s="151" t="s">
        <v>787</v>
      </c>
      <c r="AD17" s="150" t="s">
        <v>767</v>
      </c>
      <c r="AE17" s="150" t="s">
        <v>219</v>
      </c>
      <c r="AF17" s="150">
        <v>1916</v>
      </c>
      <c r="AG17" s="150">
        <v>1</v>
      </c>
      <c r="AH17" s="150">
        <v>1</v>
      </c>
      <c r="AI17" s="150">
        <v>1</v>
      </c>
      <c r="AJ17" s="150">
        <v>3</v>
      </c>
    </row>
    <row r="18" spans="1:36" ht="12.75" x14ac:dyDescent="0.2">
      <c r="A18" s="18">
        <v>16</v>
      </c>
      <c r="B18" s="216">
        <v>316</v>
      </c>
      <c r="C18" s="193" t="s">
        <v>781</v>
      </c>
      <c r="D18" s="218" t="s">
        <v>782</v>
      </c>
      <c r="F18" s="20">
        <v>8</v>
      </c>
      <c r="G18" s="20" t="s">
        <v>23</v>
      </c>
      <c r="H18" s="88">
        <v>6</v>
      </c>
      <c r="I18" s="129">
        <f t="shared" si="0"/>
        <v>43.746936830414995</v>
      </c>
      <c r="K18" s="88" t="s">
        <v>22</v>
      </c>
      <c r="M18" s="219">
        <v>2</v>
      </c>
      <c r="N18" s="220" t="s">
        <v>164</v>
      </c>
      <c r="O18" s="221" t="s">
        <v>164</v>
      </c>
      <c r="P18" s="222" t="s">
        <v>196</v>
      </c>
      <c r="Q18" s="219" t="s">
        <v>21</v>
      </c>
      <c r="R18" s="223">
        <v>7</v>
      </c>
      <c r="S18" s="224"/>
      <c r="T18" s="225">
        <v>3</v>
      </c>
      <c r="U18" s="225">
        <v>2</v>
      </c>
      <c r="V18" s="220">
        <v>2</v>
      </c>
      <c r="W18" s="226"/>
      <c r="X18" s="148">
        <v>2</v>
      </c>
      <c r="Y18" s="148" t="s">
        <v>164</v>
      </c>
      <c r="Z18" s="149" t="s">
        <v>164</v>
      </c>
      <c r="AA18" s="149" t="s">
        <v>196</v>
      </c>
      <c r="AB18" s="149" t="s">
        <v>390</v>
      </c>
      <c r="AC18" s="149" t="s">
        <v>805</v>
      </c>
      <c r="AD18" s="148" t="s">
        <v>806</v>
      </c>
      <c r="AE18" s="148" t="s">
        <v>221</v>
      </c>
      <c r="AF18" s="148">
        <v>1927</v>
      </c>
      <c r="AG18" s="148">
        <v>3</v>
      </c>
      <c r="AH18" s="148">
        <v>2</v>
      </c>
      <c r="AI18" s="148">
        <v>2</v>
      </c>
      <c r="AJ18" s="148">
        <v>7</v>
      </c>
    </row>
    <row r="19" spans="1:36" ht="12.75" x14ac:dyDescent="0.2">
      <c r="A19" s="18">
        <v>17</v>
      </c>
      <c r="B19" s="216">
        <v>243</v>
      </c>
      <c r="C19" s="193" t="s">
        <v>159</v>
      </c>
      <c r="D19" s="218" t="s">
        <v>160</v>
      </c>
      <c r="F19" s="20">
        <v>6</v>
      </c>
      <c r="G19" s="20" t="s">
        <v>22</v>
      </c>
      <c r="H19" s="88">
        <v>5</v>
      </c>
      <c r="I19" s="129">
        <f t="shared" si="0"/>
        <v>37.29239563571457</v>
      </c>
      <c r="K19" s="88" t="s">
        <v>22</v>
      </c>
      <c r="M19" s="219">
        <v>3</v>
      </c>
      <c r="N19" s="220">
        <v>74</v>
      </c>
      <c r="O19" s="221" t="s">
        <v>807</v>
      </c>
      <c r="P19" s="222" t="s">
        <v>808</v>
      </c>
      <c r="Q19" s="219" t="s">
        <v>21</v>
      </c>
      <c r="R19" s="223">
        <v>11</v>
      </c>
      <c r="S19" s="224"/>
      <c r="T19" s="225">
        <v>2</v>
      </c>
      <c r="U19" s="225" t="s">
        <v>16</v>
      </c>
      <c r="V19" s="220">
        <v>4</v>
      </c>
      <c r="W19" s="226"/>
      <c r="X19" s="150">
        <v>3</v>
      </c>
      <c r="Y19" s="150">
        <v>74</v>
      </c>
      <c r="Z19" s="151" t="s">
        <v>807</v>
      </c>
      <c r="AA19" s="151" t="s">
        <v>808</v>
      </c>
      <c r="AB19" s="151" t="s">
        <v>809</v>
      </c>
      <c r="AC19" s="151" t="s">
        <v>810</v>
      </c>
      <c r="AD19" s="150" t="s">
        <v>811</v>
      </c>
      <c r="AE19" s="150" t="s">
        <v>812</v>
      </c>
      <c r="AF19" s="150">
        <v>1983</v>
      </c>
      <c r="AG19" s="150">
        <v>2</v>
      </c>
      <c r="AH19" s="150" t="s">
        <v>16</v>
      </c>
      <c r="AI19" s="150">
        <v>4</v>
      </c>
      <c r="AJ19" s="150">
        <v>11</v>
      </c>
    </row>
    <row r="20" spans="1:36" ht="12.75" x14ac:dyDescent="0.2">
      <c r="A20" s="18">
        <v>18</v>
      </c>
      <c r="B20" s="216" t="s">
        <v>194</v>
      </c>
      <c r="C20" s="21" t="s">
        <v>195</v>
      </c>
      <c r="D20" s="218" t="s">
        <v>131</v>
      </c>
      <c r="F20" s="20">
        <v>8</v>
      </c>
      <c r="G20" s="20" t="s">
        <v>23</v>
      </c>
      <c r="H20" s="88">
        <v>7</v>
      </c>
      <c r="I20" s="129">
        <f t="shared" si="0"/>
        <v>27.899597348884335</v>
      </c>
      <c r="K20" s="88" t="s">
        <v>22</v>
      </c>
      <c r="M20" s="219">
        <v>4</v>
      </c>
      <c r="N20" s="220">
        <v>3</v>
      </c>
      <c r="O20" s="221" t="s">
        <v>813</v>
      </c>
      <c r="P20" s="222" t="s">
        <v>814</v>
      </c>
      <c r="Q20" s="219" t="s">
        <v>21</v>
      </c>
      <c r="R20" s="223">
        <v>12</v>
      </c>
      <c r="S20" s="224"/>
      <c r="T20" s="225">
        <v>4</v>
      </c>
      <c r="U20" s="225" t="s">
        <v>16</v>
      </c>
      <c r="V20" s="220">
        <v>3</v>
      </c>
      <c r="W20" s="226"/>
      <c r="X20" s="148">
        <v>4</v>
      </c>
      <c r="Y20" s="148">
        <v>3</v>
      </c>
      <c r="Z20" s="149" t="s">
        <v>813</v>
      </c>
      <c r="AA20" s="149" t="s">
        <v>814</v>
      </c>
      <c r="AB20" s="149" t="s">
        <v>814</v>
      </c>
      <c r="AC20" s="149" t="s">
        <v>787</v>
      </c>
      <c r="AD20" s="148" t="s">
        <v>806</v>
      </c>
      <c r="AE20" s="148" t="s">
        <v>815</v>
      </c>
      <c r="AF20" s="148">
        <v>1978</v>
      </c>
      <c r="AG20" s="148">
        <v>4</v>
      </c>
      <c r="AH20" s="148" t="s">
        <v>16</v>
      </c>
      <c r="AI20" s="148">
        <v>3</v>
      </c>
      <c r="AJ20" s="148">
        <v>12</v>
      </c>
    </row>
    <row r="21" spans="1:36" ht="12.75" x14ac:dyDescent="0.2">
      <c r="A21" s="18">
        <v>19</v>
      </c>
      <c r="B21" s="216">
        <v>3</v>
      </c>
      <c r="C21" s="193" t="s">
        <v>813</v>
      </c>
      <c r="D21" s="218" t="s">
        <v>814</v>
      </c>
      <c r="F21" s="20">
        <v>4</v>
      </c>
      <c r="G21" s="20" t="s">
        <v>21</v>
      </c>
      <c r="H21" s="88">
        <v>4</v>
      </c>
      <c r="I21" s="129">
        <f t="shared" si="0"/>
        <v>25</v>
      </c>
      <c r="K21" s="88" t="s">
        <v>22</v>
      </c>
      <c r="M21" s="88">
        <v>1</v>
      </c>
      <c r="N21" s="216" t="s">
        <v>189</v>
      </c>
      <c r="O21" s="37" t="s">
        <v>191</v>
      </c>
      <c r="P21" s="261" t="s">
        <v>192</v>
      </c>
      <c r="Q21" s="88" t="s">
        <v>138</v>
      </c>
      <c r="R21" s="262">
        <v>4</v>
      </c>
      <c r="S21" s="263"/>
      <c r="T21" s="264">
        <v>1</v>
      </c>
      <c r="U21" s="264">
        <v>2</v>
      </c>
      <c r="V21" s="216">
        <v>1</v>
      </c>
      <c r="W21" s="226"/>
      <c r="X21" s="150">
        <v>1</v>
      </c>
      <c r="Y21" s="150" t="s">
        <v>189</v>
      </c>
      <c r="Z21" s="151" t="s">
        <v>191</v>
      </c>
      <c r="AA21" s="151" t="s">
        <v>192</v>
      </c>
      <c r="AB21" s="151" t="s">
        <v>193</v>
      </c>
      <c r="AC21" s="151" t="s">
        <v>816</v>
      </c>
      <c r="AD21" s="150" t="s">
        <v>817</v>
      </c>
      <c r="AE21" s="150" t="s">
        <v>208</v>
      </c>
      <c r="AF21" s="150">
        <v>1909</v>
      </c>
      <c r="AG21" s="150">
        <v>1</v>
      </c>
      <c r="AH21" s="150">
        <v>2</v>
      </c>
      <c r="AI21" s="150">
        <v>1</v>
      </c>
      <c r="AJ21" s="150">
        <v>4</v>
      </c>
    </row>
    <row r="22" spans="1:36" ht="12.75" x14ac:dyDescent="0.2">
      <c r="A22" s="18">
        <v>20</v>
      </c>
      <c r="B22" s="216" t="s">
        <v>822</v>
      </c>
      <c r="C22" s="217" t="s">
        <v>823</v>
      </c>
      <c r="D22" s="218" t="s">
        <v>824</v>
      </c>
      <c r="F22" s="20">
        <v>4</v>
      </c>
      <c r="G22" s="20" t="s">
        <v>138</v>
      </c>
      <c r="H22" s="88">
        <v>4</v>
      </c>
      <c r="I22" s="129">
        <f t="shared" si="0"/>
        <v>25</v>
      </c>
      <c r="K22" s="88" t="s">
        <v>22</v>
      </c>
      <c r="M22" s="88">
        <v>2</v>
      </c>
      <c r="N22" s="216" t="s">
        <v>275</v>
      </c>
      <c r="O22" s="37" t="s">
        <v>276</v>
      </c>
      <c r="P22" s="261" t="s">
        <v>818</v>
      </c>
      <c r="Q22" s="88" t="s">
        <v>138</v>
      </c>
      <c r="R22" s="262">
        <v>5</v>
      </c>
      <c r="S22" s="263"/>
      <c r="T22" s="264">
        <v>2</v>
      </c>
      <c r="U22" s="264">
        <v>1</v>
      </c>
      <c r="V22" s="216">
        <v>2</v>
      </c>
      <c r="W22" s="227"/>
      <c r="X22" s="148">
        <v>2</v>
      </c>
      <c r="Y22" s="148" t="s">
        <v>275</v>
      </c>
      <c r="Z22" s="149" t="s">
        <v>276</v>
      </c>
      <c r="AA22" s="149" t="s">
        <v>818</v>
      </c>
      <c r="AB22" s="149" t="s">
        <v>386</v>
      </c>
      <c r="AC22" s="149" t="s">
        <v>819</v>
      </c>
      <c r="AD22" s="148" t="s">
        <v>817</v>
      </c>
      <c r="AE22" s="148" t="s">
        <v>208</v>
      </c>
      <c r="AF22" s="148">
        <v>1912</v>
      </c>
      <c r="AG22" s="148">
        <v>2</v>
      </c>
      <c r="AH22" s="148">
        <v>1</v>
      </c>
      <c r="AI22" s="148">
        <v>2</v>
      </c>
      <c r="AJ22" s="148">
        <v>5</v>
      </c>
    </row>
    <row r="23" spans="1:36" ht="12.75" x14ac:dyDescent="0.2">
      <c r="A23" s="18">
        <v>21</v>
      </c>
      <c r="B23" s="216" t="s">
        <v>197</v>
      </c>
      <c r="C23" s="193" t="s">
        <v>198</v>
      </c>
      <c r="D23" s="218" t="s">
        <v>199</v>
      </c>
      <c r="F23" s="20">
        <v>6</v>
      </c>
      <c r="G23" s="20" t="s">
        <v>22</v>
      </c>
      <c r="H23" s="88">
        <v>6</v>
      </c>
      <c r="I23" s="129">
        <f t="shared" si="0"/>
        <v>16.666666666666664</v>
      </c>
      <c r="K23" s="88" t="s">
        <v>22</v>
      </c>
      <c r="M23" s="88">
        <v>3</v>
      </c>
      <c r="N23" s="216">
        <v>57</v>
      </c>
      <c r="O23" s="37" t="s">
        <v>359</v>
      </c>
      <c r="P23" s="261" t="s">
        <v>360</v>
      </c>
      <c r="Q23" s="88" t="s">
        <v>138</v>
      </c>
      <c r="R23" s="262">
        <v>9</v>
      </c>
      <c r="S23" s="263"/>
      <c r="T23" s="264">
        <v>3</v>
      </c>
      <c r="U23" s="264">
        <v>3</v>
      </c>
      <c r="V23" s="216">
        <v>3</v>
      </c>
      <c r="W23" s="226"/>
      <c r="X23" s="150">
        <v>3</v>
      </c>
      <c r="Y23" s="150">
        <v>57</v>
      </c>
      <c r="Z23" s="151" t="s">
        <v>359</v>
      </c>
      <c r="AA23" s="151" t="s">
        <v>360</v>
      </c>
      <c r="AB23" s="151" t="s">
        <v>820</v>
      </c>
      <c r="AC23" s="151" t="s">
        <v>821</v>
      </c>
      <c r="AD23" s="150" t="s">
        <v>774</v>
      </c>
      <c r="AE23" s="150" t="s">
        <v>780</v>
      </c>
      <c r="AF23" s="150">
        <v>1957</v>
      </c>
      <c r="AG23" s="150">
        <v>3</v>
      </c>
      <c r="AH23" s="150">
        <v>3</v>
      </c>
      <c r="AI23" s="150">
        <v>3</v>
      </c>
      <c r="AJ23" s="150">
        <v>9</v>
      </c>
    </row>
    <row r="24" spans="1:36" ht="12.75" x14ac:dyDescent="0.2">
      <c r="A24" s="18">
        <v>22</v>
      </c>
      <c r="B24" s="216" t="s">
        <v>377</v>
      </c>
      <c r="C24" s="193" t="s">
        <v>378</v>
      </c>
      <c r="D24" s="218" t="s">
        <v>379</v>
      </c>
      <c r="F24" s="20">
        <v>8</v>
      </c>
      <c r="G24" s="20" t="s">
        <v>23</v>
      </c>
      <c r="H24" s="88">
        <v>8</v>
      </c>
      <c r="I24" s="129">
        <f t="shared" si="0"/>
        <v>12.5</v>
      </c>
      <c r="K24" s="88" t="s">
        <v>22</v>
      </c>
      <c r="M24" s="88">
        <v>4</v>
      </c>
      <c r="N24" s="216" t="s">
        <v>822</v>
      </c>
      <c r="O24" s="37" t="s">
        <v>823</v>
      </c>
      <c r="P24" s="261" t="s">
        <v>824</v>
      </c>
      <c r="Q24" s="88" t="s">
        <v>138</v>
      </c>
      <c r="R24" s="262">
        <v>15</v>
      </c>
      <c r="S24" s="263"/>
      <c r="T24" s="264" t="s">
        <v>17</v>
      </c>
      <c r="U24" s="264" t="s">
        <v>17</v>
      </c>
      <c r="V24" s="216" t="s">
        <v>17</v>
      </c>
      <c r="W24" s="226"/>
      <c r="X24" s="148">
        <v>4</v>
      </c>
      <c r="Y24" s="148" t="s">
        <v>822</v>
      </c>
      <c r="Z24" s="149" t="s">
        <v>823</v>
      </c>
      <c r="AA24" s="149" t="s">
        <v>824</v>
      </c>
      <c r="AB24" s="149" t="s">
        <v>825</v>
      </c>
      <c r="AC24" s="149" t="s">
        <v>826</v>
      </c>
      <c r="AD24" s="148" t="s">
        <v>827</v>
      </c>
      <c r="AE24" s="148" t="s">
        <v>828</v>
      </c>
      <c r="AF24" s="148">
        <v>1896</v>
      </c>
      <c r="AG24" s="148" t="s">
        <v>17</v>
      </c>
      <c r="AH24" s="148" t="s">
        <v>17</v>
      </c>
      <c r="AI24" s="148" t="s">
        <v>17</v>
      </c>
      <c r="AJ24" s="148">
        <v>15</v>
      </c>
    </row>
    <row r="25" spans="1:36" x14ac:dyDescent="0.2">
      <c r="I25" s="17"/>
      <c r="K25" s="67"/>
      <c r="M25" s="67"/>
      <c r="N25" s="67"/>
      <c r="Q25" s="17"/>
      <c r="R25" s="17"/>
      <c r="S25" s="17"/>
      <c r="T25" s="17"/>
      <c r="U25" s="17"/>
      <c r="V25" s="17"/>
      <c r="W25" s="17"/>
    </row>
    <row r="26" spans="1:36" x14ac:dyDescent="0.2">
      <c r="I26" s="17"/>
      <c r="K26" s="67"/>
      <c r="M26" s="67"/>
      <c r="N26" s="67"/>
      <c r="Q26" s="17"/>
      <c r="R26" s="17"/>
      <c r="S26" s="17"/>
      <c r="T26" s="17"/>
      <c r="U26" s="17"/>
      <c r="V26" s="17"/>
      <c r="W26" s="17"/>
    </row>
    <row r="27" spans="1:36" x14ac:dyDescent="0.2">
      <c r="I27" s="17"/>
      <c r="K27" s="67"/>
      <c r="M27" s="67"/>
      <c r="N27" s="67"/>
      <c r="Q27" s="17"/>
      <c r="R27" s="17"/>
      <c r="S27" s="17"/>
      <c r="T27" s="17"/>
      <c r="U27" s="17"/>
      <c r="V27" s="17"/>
      <c r="W27" s="17"/>
    </row>
    <row r="28" spans="1:36" x14ac:dyDescent="0.2">
      <c r="I28" s="17"/>
      <c r="K28" s="67"/>
      <c r="M28" s="67"/>
      <c r="N28" s="67"/>
      <c r="Q28" s="17"/>
      <c r="R28" s="17"/>
      <c r="S28" s="17"/>
      <c r="T28" s="17"/>
      <c r="U28" s="17"/>
      <c r="V28" s="17"/>
      <c r="W28" s="17"/>
    </row>
    <row r="29" spans="1:36" x14ac:dyDescent="0.2">
      <c r="I29" s="17"/>
      <c r="K29" s="67"/>
      <c r="M29" s="67"/>
      <c r="N29" s="67"/>
      <c r="Q29" s="17"/>
      <c r="R29" s="17"/>
      <c r="S29" s="17"/>
      <c r="T29" s="17"/>
      <c r="U29" s="17"/>
      <c r="V29" s="17"/>
      <c r="W29" s="17"/>
    </row>
    <row r="30" spans="1:36" x14ac:dyDescent="0.2">
      <c r="I30" s="17"/>
      <c r="K30" s="67"/>
      <c r="M30" s="67"/>
      <c r="N30" s="67"/>
      <c r="Q30" s="17"/>
      <c r="R30" s="17"/>
      <c r="S30" s="17"/>
      <c r="T30" s="17"/>
      <c r="U30" s="17"/>
      <c r="V30" s="17"/>
      <c r="W30" s="17"/>
    </row>
    <row r="31" spans="1:36" x14ac:dyDescent="0.2">
      <c r="I31" s="17"/>
      <c r="K31" s="67"/>
      <c r="M31" s="67"/>
      <c r="N31" s="67"/>
      <c r="Q31" s="17"/>
      <c r="R31" s="17"/>
      <c r="S31" s="17"/>
      <c r="T31" s="17"/>
      <c r="U31" s="17"/>
      <c r="V31" s="17"/>
      <c r="W31" s="17"/>
    </row>
    <row r="32" spans="1:36" x14ac:dyDescent="0.2">
      <c r="I32" s="17"/>
      <c r="K32" s="67"/>
      <c r="M32" s="67"/>
      <c r="N32" s="67"/>
      <c r="Q32" s="17"/>
      <c r="R32" s="17"/>
      <c r="S32" s="17"/>
      <c r="T32" s="17"/>
      <c r="U32" s="17"/>
      <c r="V32" s="17"/>
      <c r="W32" s="17"/>
    </row>
    <row r="33" spans="9:23" x14ac:dyDescent="0.2">
      <c r="I33" s="17"/>
      <c r="K33" s="67"/>
      <c r="M33" s="67"/>
      <c r="N33" s="67"/>
      <c r="Q33" s="17"/>
      <c r="R33" s="17"/>
      <c r="S33" s="17"/>
      <c r="T33" s="17"/>
      <c r="U33" s="17"/>
      <c r="V33" s="17"/>
      <c r="W33" s="17"/>
    </row>
    <row r="34" spans="9:23" x14ac:dyDescent="0.2">
      <c r="I34" s="17"/>
      <c r="K34" s="67"/>
      <c r="M34" s="67"/>
      <c r="N34" s="67"/>
      <c r="Q34" s="17"/>
      <c r="R34" s="17"/>
      <c r="S34" s="17"/>
      <c r="T34" s="17"/>
      <c r="U34" s="17"/>
      <c r="V34" s="17"/>
      <c r="W34" s="17"/>
    </row>
    <row r="35" spans="9:23" x14ac:dyDescent="0.2">
      <c r="I35" s="17"/>
      <c r="K35" s="67"/>
      <c r="M35" s="67"/>
      <c r="N35" s="67"/>
      <c r="Q35" s="17"/>
      <c r="R35" s="17"/>
      <c r="S35" s="17"/>
      <c r="T35" s="17"/>
      <c r="U35" s="17"/>
      <c r="V35" s="17"/>
      <c r="W35" s="17"/>
    </row>
    <row r="36" spans="9:23" x14ac:dyDescent="0.2">
      <c r="I36" s="22"/>
      <c r="K36" s="17"/>
      <c r="M36" s="17"/>
      <c r="N36" s="17"/>
      <c r="Q36" s="67"/>
      <c r="R36" s="67"/>
      <c r="S36" s="21"/>
      <c r="T36" s="17"/>
      <c r="U36" s="17"/>
      <c r="V36" s="17"/>
      <c r="W36" s="17"/>
    </row>
    <row r="37" spans="9:23" x14ac:dyDescent="0.2">
      <c r="I37" s="22"/>
      <c r="K37" s="17"/>
      <c r="M37" s="17"/>
      <c r="N37" s="17"/>
      <c r="Q37" s="67"/>
      <c r="R37" s="67"/>
      <c r="S37" s="21"/>
      <c r="T37" s="17"/>
      <c r="U37" s="17"/>
      <c r="V37" s="17"/>
      <c r="W37" s="17"/>
    </row>
    <row r="38" spans="9:23" x14ac:dyDescent="0.2">
      <c r="I38" s="22"/>
      <c r="K38" s="17"/>
      <c r="M38" s="17"/>
      <c r="N38" s="17"/>
      <c r="Q38" s="67"/>
      <c r="R38" s="67"/>
      <c r="S38" s="21"/>
      <c r="T38" s="17"/>
      <c r="U38" s="17"/>
      <c r="V38" s="17"/>
      <c r="W38" s="17"/>
    </row>
    <row r="39" spans="9:23" x14ac:dyDescent="0.2">
      <c r="I39" s="22"/>
      <c r="K39" s="17"/>
      <c r="M39" s="17"/>
      <c r="N39" s="17"/>
      <c r="Q39" s="67"/>
      <c r="R39" s="67"/>
      <c r="S39" s="21"/>
      <c r="T39" s="17"/>
      <c r="U39" s="17"/>
      <c r="V39" s="17"/>
      <c r="W39" s="17"/>
    </row>
    <row r="40" spans="9:23" x14ac:dyDescent="0.2">
      <c r="I40" s="22"/>
      <c r="K40" s="17"/>
      <c r="M40" s="17"/>
      <c r="N40" s="17"/>
      <c r="Q40" s="67"/>
      <c r="R40" s="67"/>
      <c r="S40" s="21"/>
      <c r="T40" s="17"/>
      <c r="U40" s="17"/>
      <c r="V40" s="17"/>
      <c r="W40" s="17"/>
    </row>
    <row r="41" spans="9:23" x14ac:dyDescent="0.2">
      <c r="I41" s="22"/>
      <c r="K41" s="17"/>
      <c r="M41" s="17"/>
      <c r="N41" s="17"/>
      <c r="Q41" s="67"/>
      <c r="R41" s="67"/>
      <c r="S41" s="21"/>
      <c r="T41" s="17"/>
      <c r="U41" s="17"/>
      <c r="V41" s="17"/>
      <c r="W41" s="17"/>
    </row>
    <row r="42" spans="9:23" x14ac:dyDescent="0.2">
      <c r="I42" s="22"/>
      <c r="K42" s="17"/>
      <c r="M42" s="17"/>
      <c r="N42" s="17"/>
      <c r="Q42" s="67"/>
      <c r="R42" s="67"/>
      <c r="S42" s="21"/>
      <c r="T42" s="17"/>
      <c r="U42" s="17"/>
      <c r="V42" s="17"/>
      <c r="W42" s="17"/>
    </row>
    <row r="43" spans="9:23" x14ac:dyDescent="0.2">
      <c r="I43" s="22"/>
      <c r="K43" s="17"/>
      <c r="M43" s="17"/>
      <c r="N43" s="17"/>
      <c r="Q43" s="67"/>
      <c r="R43" s="67"/>
      <c r="S43" s="21"/>
      <c r="T43" s="17"/>
      <c r="U43" s="17"/>
      <c r="V43" s="17"/>
      <c r="W43" s="17"/>
    </row>
    <row r="44" spans="9:23" x14ac:dyDescent="0.2">
      <c r="I44" s="22"/>
      <c r="K44" s="17"/>
      <c r="M44" s="17"/>
      <c r="N44" s="17"/>
      <c r="Q44" s="67"/>
      <c r="R44" s="67"/>
      <c r="S44" s="21"/>
      <c r="T44" s="17"/>
      <c r="U44" s="17"/>
      <c r="V44" s="17"/>
      <c r="W44" s="17"/>
    </row>
    <row r="45" spans="9:23" x14ac:dyDescent="0.2">
      <c r="I45" s="22"/>
      <c r="K45" s="17"/>
      <c r="M45" s="17"/>
      <c r="N45" s="17"/>
      <c r="Q45" s="67"/>
      <c r="R45" s="67"/>
      <c r="S45" s="21"/>
      <c r="T45" s="17"/>
      <c r="U45" s="17"/>
      <c r="V45" s="17"/>
      <c r="W45" s="17"/>
    </row>
    <row r="46" spans="9:23" x14ac:dyDescent="0.2">
      <c r="I46" s="22"/>
      <c r="K46" s="17"/>
      <c r="M46" s="17"/>
      <c r="N46" s="17"/>
      <c r="Q46" s="67"/>
      <c r="R46" s="67"/>
      <c r="S46" s="21"/>
      <c r="T46" s="17"/>
      <c r="U46" s="17"/>
      <c r="V46" s="17"/>
      <c r="W46" s="17"/>
    </row>
    <row r="47" spans="9:23" x14ac:dyDescent="0.2">
      <c r="I47" s="22"/>
      <c r="K47" s="17"/>
      <c r="M47" s="17"/>
      <c r="N47" s="17"/>
      <c r="Q47" s="17"/>
      <c r="R47" s="17"/>
      <c r="S47" s="67"/>
      <c r="T47" s="67"/>
      <c r="U47" s="21"/>
      <c r="V47" s="17"/>
      <c r="W47" s="21"/>
    </row>
    <row r="48" spans="9:23" x14ac:dyDescent="0.2">
      <c r="I48" s="22"/>
      <c r="K48" s="17"/>
      <c r="M48" s="17"/>
      <c r="N48" s="17"/>
      <c r="Q48" s="17"/>
      <c r="R48" s="17"/>
      <c r="S48" s="17"/>
      <c r="T48" s="17"/>
      <c r="U48" s="17"/>
      <c r="V48" s="17"/>
      <c r="W48" s="17"/>
    </row>
    <row r="49" spans="9:23" x14ac:dyDescent="0.2">
      <c r="I49" s="22"/>
      <c r="K49" s="17"/>
      <c r="M49" s="17"/>
      <c r="N49" s="17"/>
      <c r="Q49" s="17"/>
      <c r="R49" s="17"/>
      <c r="S49" s="17"/>
      <c r="T49" s="17"/>
      <c r="U49" s="17"/>
      <c r="V49" s="17"/>
      <c r="W49" s="17"/>
    </row>
    <row r="50" spans="9:23" x14ac:dyDescent="0.2">
      <c r="I50" s="22"/>
      <c r="K50" s="17"/>
      <c r="M50" s="17"/>
      <c r="N50" s="17"/>
      <c r="Q50" s="17"/>
      <c r="R50" s="17"/>
      <c r="S50" s="17"/>
      <c r="T50" s="17"/>
      <c r="U50" s="17"/>
      <c r="V50" s="17"/>
      <c r="W50" s="17"/>
    </row>
    <row r="51" spans="9:23" x14ac:dyDescent="0.2">
      <c r="I51" s="22"/>
      <c r="K51" s="17"/>
      <c r="M51" s="17"/>
      <c r="N51" s="17"/>
      <c r="Q51" s="17"/>
      <c r="R51" s="17"/>
      <c r="S51" s="17"/>
      <c r="T51" s="17"/>
      <c r="U51" s="17"/>
      <c r="V51" s="17"/>
      <c r="W51" s="17"/>
    </row>
    <row r="52" spans="9:23" x14ac:dyDescent="0.2">
      <c r="I52" s="22"/>
      <c r="K52" s="17"/>
      <c r="M52" s="17"/>
      <c r="N52" s="17"/>
      <c r="Q52" s="17"/>
      <c r="R52" s="17"/>
      <c r="S52" s="17"/>
      <c r="T52" s="17"/>
      <c r="U52" s="17"/>
      <c r="V52" s="17"/>
      <c r="W52" s="17"/>
    </row>
    <row r="53" spans="9:23" x14ac:dyDescent="0.2">
      <c r="I53" s="22"/>
      <c r="K53" s="17"/>
      <c r="M53" s="17"/>
      <c r="N53" s="17"/>
      <c r="Q53" s="17"/>
      <c r="R53" s="17"/>
      <c r="S53" s="17"/>
      <c r="T53" s="17"/>
      <c r="U53" s="17"/>
      <c r="V53" s="17"/>
      <c r="W53" s="17"/>
    </row>
    <row r="54" spans="9:23" x14ac:dyDescent="0.2">
      <c r="I54" s="22"/>
      <c r="K54" s="17"/>
      <c r="M54" s="17"/>
      <c r="N54" s="17"/>
      <c r="Q54" s="17"/>
      <c r="R54" s="17"/>
      <c r="S54" s="17"/>
      <c r="T54" s="17"/>
      <c r="U54" s="17"/>
      <c r="V54" s="17"/>
      <c r="W54" s="17"/>
    </row>
    <row r="55" spans="9:23" x14ac:dyDescent="0.2">
      <c r="I55" s="22"/>
      <c r="K55" s="17"/>
      <c r="M55" s="17"/>
      <c r="N55" s="17"/>
      <c r="Q55" s="17"/>
      <c r="R55" s="17"/>
      <c r="S55" s="17"/>
      <c r="T55" s="17"/>
      <c r="U55" s="17"/>
      <c r="V55" s="17"/>
      <c r="W55" s="17"/>
    </row>
    <row r="56" spans="9:23" x14ac:dyDescent="0.2">
      <c r="I56" s="22"/>
      <c r="K56" s="17"/>
      <c r="M56" s="17"/>
      <c r="N56" s="17"/>
      <c r="Q56" s="17"/>
      <c r="R56" s="17"/>
      <c r="S56" s="17"/>
      <c r="T56" s="17"/>
      <c r="U56" s="17"/>
      <c r="V56" s="17"/>
      <c r="W56" s="17"/>
    </row>
    <row r="57" spans="9:23" x14ac:dyDescent="0.2">
      <c r="I57" s="22"/>
      <c r="K57" s="17"/>
      <c r="M57" s="17"/>
      <c r="N57" s="17"/>
      <c r="Q57" s="17"/>
      <c r="R57" s="17"/>
      <c r="S57" s="17"/>
      <c r="T57" s="17"/>
      <c r="U57" s="17"/>
      <c r="V57" s="17"/>
      <c r="W57" s="17"/>
    </row>
    <row r="58" spans="9:23" x14ac:dyDescent="0.2">
      <c r="I58" s="22"/>
      <c r="K58" s="17"/>
      <c r="M58" s="17"/>
      <c r="N58" s="17"/>
      <c r="Q58" s="17"/>
      <c r="R58" s="17"/>
      <c r="S58" s="17"/>
      <c r="T58" s="17"/>
      <c r="U58" s="17"/>
      <c r="V58" s="17"/>
      <c r="W58" s="17"/>
    </row>
    <row r="59" spans="9:23" x14ac:dyDescent="0.2">
      <c r="I59" s="22"/>
      <c r="K59" s="17"/>
      <c r="M59" s="17"/>
      <c r="N59" s="17"/>
      <c r="Q59" s="17"/>
      <c r="R59" s="17"/>
      <c r="S59" s="17"/>
      <c r="T59" s="17"/>
      <c r="U59" s="17"/>
      <c r="V59" s="17"/>
      <c r="W59" s="17"/>
    </row>
    <row r="60" spans="9:23" x14ac:dyDescent="0.2">
      <c r="I60" s="22"/>
      <c r="K60" s="17"/>
      <c r="M60" s="17"/>
      <c r="N60" s="17"/>
      <c r="Q60" s="17"/>
      <c r="R60" s="17"/>
      <c r="S60" s="17"/>
      <c r="T60" s="17"/>
      <c r="U60" s="17"/>
      <c r="V60" s="17"/>
      <c r="W60" s="17"/>
    </row>
    <row r="61" spans="9:23" x14ac:dyDescent="0.2">
      <c r="K61" s="17"/>
      <c r="M61" s="17"/>
      <c r="N61" s="17"/>
      <c r="Q61" s="17"/>
      <c r="R61" s="17"/>
      <c r="S61" s="17"/>
      <c r="T61" s="17"/>
      <c r="U61" s="17"/>
      <c r="V61" s="17"/>
      <c r="W61" s="17"/>
    </row>
    <row r="62" spans="9:23" x14ac:dyDescent="0.2">
      <c r="K62" s="17"/>
      <c r="M62" s="17"/>
      <c r="N62" s="17"/>
      <c r="Q62" s="17"/>
      <c r="R62" s="17"/>
      <c r="S62" s="17"/>
      <c r="T62" s="17"/>
      <c r="U62" s="17"/>
      <c r="V62" s="17"/>
      <c r="W62" s="17"/>
    </row>
    <row r="63" spans="9:23" x14ac:dyDescent="0.2">
      <c r="K63" s="17"/>
      <c r="M63" s="17"/>
      <c r="N63" s="17"/>
      <c r="Q63" s="17"/>
      <c r="R63" s="17"/>
      <c r="S63" s="17"/>
      <c r="T63" s="17"/>
      <c r="U63" s="17"/>
      <c r="V63" s="17"/>
      <c r="W63" s="17"/>
    </row>
    <row r="64" spans="9:23" x14ac:dyDescent="0.2">
      <c r="K64" s="17"/>
      <c r="M64" s="17"/>
      <c r="N64" s="17"/>
      <c r="Q64" s="17"/>
      <c r="R64" s="17"/>
      <c r="S64" s="17"/>
      <c r="T64" s="17"/>
      <c r="U64" s="17"/>
      <c r="V64" s="17"/>
      <c r="W64" s="17"/>
    </row>
    <row r="65" spans="11:23" x14ac:dyDescent="0.2">
      <c r="K65" s="17"/>
      <c r="M65" s="17"/>
      <c r="N65" s="17"/>
      <c r="Q65" s="17"/>
      <c r="R65" s="17"/>
      <c r="S65" s="17"/>
      <c r="T65" s="17"/>
      <c r="U65" s="17"/>
      <c r="V65" s="17"/>
      <c r="W65" s="17"/>
    </row>
    <row r="66" spans="11:23" x14ac:dyDescent="0.2">
      <c r="K66" s="17"/>
      <c r="M66" s="17"/>
      <c r="N66" s="17"/>
      <c r="Q66" s="17"/>
      <c r="R66" s="17"/>
      <c r="S66" s="17"/>
      <c r="T66" s="17"/>
      <c r="U66" s="17"/>
      <c r="V66" s="17"/>
      <c r="W66" s="17"/>
    </row>
    <row r="67" spans="11:23" x14ac:dyDescent="0.2">
      <c r="K67" s="17"/>
      <c r="M67" s="17"/>
      <c r="N67" s="17"/>
      <c r="Q67" s="17"/>
      <c r="R67" s="17"/>
      <c r="S67" s="17"/>
      <c r="T67" s="17"/>
      <c r="U67" s="17"/>
      <c r="V67" s="17"/>
      <c r="W67" s="17"/>
    </row>
    <row r="68" spans="11:23" x14ac:dyDescent="0.2">
      <c r="K68" s="17"/>
      <c r="M68" s="17"/>
      <c r="N68" s="17"/>
      <c r="Q68" s="17"/>
      <c r="R68" s="17"/>
      <c r="S68" s="17"/>
      <c r="T68" s="17"/>
      <c r="U68" s="17"/>
      <c r="V68" s="17"/>
      <c r="W68" s="17"/>
    </row>
    <row r="69" spans="11:23" x14ac:dyDescent="0.2">
      <c r="K69" s="17"/>
      <c r="M69" s="17"/>
      <c r="N69" s="17"/>
      <c r="Q69" s="17"/>
      <c r="R69" s="17"/>
      <c r="S69" s="17"/>
      <c r="T69" s="17"/>
      <c r="U69" s="17"/>
      <c r="V69" s="17"/>
      <c r="W69" s="17"/>
    </row>
    <row r="70" spans="11:23" x14ac:dyDescent="0.2">
      <c r="K70" s="17"/>
      <c r="M70" s="17"/>
      <c r="N70" s="17"/>
      <c r="Q70" s="17"/>
      <c r="R70" s="17"/>
      <c r="S70" s="17"/>
      <c r="T70" s="17"/>
      <c r="U70" s="17"/>
      <c r="V70" s="17"/>
      <c r="W70" s="17"/>
    </row>
    <row r="71" spans="11:23" x14ac:dyDescent="0.2">
      <c r="K71" s="17"/>
      <c r="M71" s="17"/>
      <c r="N71" s="17"/>
      <c r="Q71" s="17"/>
      <c r="R71" s="17"/>
      <c r="S71" s="17"/>
      <c r="T71" s="17"/>
      <c r="U71" s="17"/>
      <c r="V71" s="17"/>
      <c r="W71" s="17"/>
    </row>
    <row r="72" spans="11:23" x14ac:dyDescent="0.2">
      <c r="K72" s="17"/>
      <c r="M72" s="17"/>
      <c r="N72" s="17"/>
      <c r="Q72" s="17"/>
      <c r="R72" s="17"/>
      <c r="S72" s="17"/>
      <c r="T72" s="17"/>
      <c r="U72" s="17"/>
      <c r="V72" s="17"/>
      <c r="W72" s="17"/>
    </row>
    <row r="73" spans="11:23" x14ac:dyDescent="0.2">
      <c r="K73" s="17"/>
      <c r="M73" s="17"/>
      <c r="N73" s="17"/>
      <c r="Q73" s="17"/>
      <c r="R73" s="17"/>
      <c r="S73" s="17"/>
      <c r="T73" s="17"/>
      <c r="U73" s="17"/>
      <c r="V73" s="17"/>
      <c r="W73" s="17"/>
    </row>
    <row r="74" spans="11:23" x14ac:dyDescent="0.2">
      <c r="K74" s="17"/>
      <c r="M74" s="17"/>
      <c r="N74" s="17"/>
      <c r="Q74" s="17"/>
      <c r="R74" s="17"/>
      <c r="S74" s="17"/>
      <c r="T74" s="17"/>
      <c r="U74" s="17"/>
      <c r="V74" s="17"/>
      <c r="W74" s="17"/>
    </row>
    <row r="75" spans="11:23" x14ac:dyDescent="0.2">
      <c r="K75" s="17"/>
      <c r="M75" s="17"/>
      <c r="N75" s="17"/>
      <c r="Q75" s="17"/>
      <c r="R75" s="17"/>
      <c r="S75" s="17"/>
      <c r="T75" s="17"/>
      <c r="U75" s="17"/>
      <c r="V75" s="17"/>
      <c r="W75" s="17"/>
    </row>
    <row r="76" spans="11:23" x14ac:dyDescent="0.2">
      <c r="K76" s="17"/>
      <c r="M76" s="17"/>
      <c r="N76" s="17"/>
      <c r="Q76" s="17"/>
      <c r="R76" s="17"/>
      <c r="S76" s="17"/>
      <c r="T76" s="17"/>
      <c r="U76" s="17"/>
      <c r="V76" s="17"/>
      <c r="W76" s="17"/>
    </row>
    <row r="77" spans="11:23" x14ac:dyDescent="0.2">
      <c r="K77" s="17"/>
      <c r="M77" s="17"/>
      <c r="N77" s="17"/>
      <c r="Q77" s="17"/>
      <c r="R77" s="17"/>
      <c r="S77" s="17"/>
      <c r="T77" s="17"/>
      <c r="U77" s="17"/>
      <c r="V77" s="17"/>
      <c r="W77" s="17"/>
    </row>
    <row r="78" spans="11:23" x14ac:dyDescent="0.2">
      <c r="K78" s="17"/>
      <c r="M78" s="17"/>
      <c r="N78" s="17"/>
      <c r="Q78" s="17"/>
      <c r="R78" s="17"/>
      <c r="S78" s="17"/>
      <c r="T78" s="17"/>
      <c r="U78" s="17"/>
      <c r="V78" s="17"/>
      <c r="W78" s="17"/>
    </row>
    <row r="79" spans="11:23" x14ac:dyDescent="0.2">
      <c r="K79" s="17"/>
      <c r="M79" s="17"/>
      <c r="N79" s="17"/>
      <c r="Q79" s="17"/>
      <c r="R79" s="17"/>
      <c r="S79" s="17"/>
      <c r="T79" s="17"/>
      <c r="U79" s="17"/>
      <c r="V79" s="17"/>
      <c r="W79" s="17"/>
    </row>
    <row r="80" spans="11:23" x14ac:dyDescent="0.2">
      <c r="K80" s="17"/>
      <c r="M80" s="17"/>
      <c r="N80" s="17"/>
      <c r="Q80" s="17"/>
      <c r="R80" s="17"/>
      <c r="S80" s="17"/>
      <c r="T80" s="17"/>
      <c r="U80" s="17"/>
      <c r="V80" s="17"/>
      <c r="W80" s="17"/>
    </row>
    <row r="81" spans="11:23" x14ac:dyDescent="0.2">
      <c r="K81" s="17"/>
      <c r="M81" s="17"/>
      <c r="N81" s="17"/>
      <c r="Q81" s="17"/>
      <c r="R81" s="17"/>
      <c r="S81" s="17"/>
      <c r="T81" s="17"/>
      <c r="U81" s="17"/>
      <c r="V81" s="17"/>
      <c r="W81" s="17"/>
    </row>
    <row r="82" spans="11:23" x14ac:dyDescent="0.2">
      <c r="K82" s="17"/>
      <c r="M82" s="17"/>
      <c r="N82" s="17"/>
      <c r="Q82" s="17"/>
      <c r="R82" s="17"/>
      <c r="S82" s="17"/>
      <c r="T82" s="17"/>
      <c r="U82" s="17"/>
      <c r="V82" s="17"/>
      <c r="W82" s="17"/>
    </row>
    <row r="83" spans="11:23" x14ac:dyDescent="0.2">
      <c r="K83" s="17"/>
      <c r="M83" s="17"/>
      <c r="N83" s="17"/>
      <c r="Q83" s="17"/>
      <c r="R83" s="17"/>
      <c r="S83" s="17"/>
      <c r="T83" s="17"/>
      <c r="U83" s="17"/>
      <c r="V83" s="17"/>
      <c r="W83" s="17"/>
    </row>
    <row r="84" spans="11:23" x14ac:dyDescent="0.2">
      <c r="K84" s="17"/>
      <c r="M84" s="17"/>
      <c r="N84" s="17"/>
      <c r="Q84" s="17"/>
      <c r="R84" s="17"/>
      <c r="S84" s="17"/>
      <c r="T84" s="17"/>
      <c r="U84" s="17"/>
      <c r="V84" s="17"/>
      <c r="W84" s="17"/>
    </row>
    <row r="85" spans="11:23" x14ac:dyDescent="0.2">
      <c r="K85" s="17"/>
      <c r="M85" s="17"/>
      <c r="N85" s="17"/>
      <c r="Q85" s="17"/>
      <c r="R85" s="17"/>
      <c r="S85" s="17"/>
      <c r="T85" s="17"/>
      <c r="U85" s="17"/>
      <c r="V85" s="17"/>
      <c r="W85" s="17"/>
    </row>
    <row r="86" spans="11:23" x14ac:dyDescent="0.2">
      <c r="K86" s="17"/>
      <c r="M86" s="17"/>
      <c r="N86" s="17"/>
      <c r="Q86" s="17"/>
      <c r="R86" s="17"/>
      <c r="S86" s="17"/>
      <c r="T86" s="17"/>
      <c r="U86" s="17"/>
      <c r="V86" s="17"/>
      <c r="W86" s="17"/>
    </row>
    <row r="87" spans="11:23" x14ac:dyDescent="0.2">
      <c r="K87" s="17"/>
      <c r="M87" s="17"/>
      <c r="N87" s="17"/>
      <c r="Q87" s="17"/>
      <c r="R87" s="17"/>
      <c r="S87" s="17"/>
      <c r="T87" s="17"/>
      <c r="U87" s="17"/>
      <c r="V87" s="17"/>
      <c r="W87" s="17"/>
    </row>
    <row r="88" spans="11:23" x14ac:dyDescent="0.2">
      <c r="K88" s="17"/>
      <c r="M88" s="17"/>
      <c r="N88" s="17"/>
      <c r="Q88" s="17"/>
      <c r="R88" s="17"/>
      <c r="S88" s="17"/>
      <c r="T88" s="17"/>
      <c r="U88" s="17"/>
      <c r="V88" s="17"/>
      <c r="W88" s="17"/>
    </row>
    <row r="89" spans="11:23" x14ac:dyDescent="0.2">
      <c r="K89" s="17"/>
      <c r="M89" s="17"/>
      <c r="N89" s="17"/>
      <c r="Q89" s="17"/>
      <c r="R89" s="17"/>
      <c r="S89" s="17"/>
      <c r="T89" s="17"/>
      <c r="U89" s="17"/>
      <c r="V89" s="17"/>
      <c r="W89" s="17"/>
    </row>
    <row r="90" spans="11:23" x14ac:dyDescent="0.2">
      <c r="K90" s="17"/>
      <c r="M90" s="17"/>
      <c r="N90" s="17"/>
      <c r="Q90" s="17"/>
      <c r="R90" s="17"/>
      <c r="S90" s="17"/>
      <c r="T90" s="17"/>
      <c r="U90" s="17"/>
      <c r="V90" s="17"/>
      <c r="W90" s="17"/>
    </row>
    <row r="91" spans="11:23" x14ac:dyDescent="0.2">
      <c r="K91" s="17"/>
      <c r="M91" s="17"/>
      <c r="N91" s="17"/>
      <c r="Q91" s="17"/>
      <c r="R91" s="17"/>
      <c r="S91" s="17"/>
      <c r="T91" s="17"/>
      <c r="U91" s="17"/>
      <c r="V91" s="17"/>
      <c r="W91" s="17"/>
    </row>
    <row r="92" spans="11:23" x14ac:dyDescent="0.2">
      <c r="K92" s="17"/>
      <c r="M92" s="17"/>
      <c r="N92" s="17"/>
      <c r="Q92" s="17"/>
      <c r="R92" s="17"/>
      <c r="S92" s="17"/>
      <c r="T92" s="17"/>
      <c r="U92" s="17"/>
      <c r="V92" s="17"/>
      <c r="W92" s="17"/>
    </row>
    <row r="93" spans="11:23" x14ac:dyDescent="0.2">
      <c r="K93" s="17"/>
      <c r="M93" s="17"/>
      <c r="N93" s="17"/>
      <c r="Q93" s="17"/>
      <c r="R93" s="17"/>
      <c r="S93" s="17"/>
      <c r="T93" s="17"/>
      <c r="U93" s="17"/>
      <c r="V93" s="17"/>
      <c r="W93" s="17"/>
    </row>
    <row r="94" spans="11:23" x14ac:dyDescent="0.2">
      <c r="K94" s="17"/>
      <c r="M94" s="17"/>
      <c r="N94" s="17"/>
      <c r="Q94" s="17"/>
      <c r="R94" s="17"/>
      <c r="S94" s="17"/>
      <c r="T94" s="17"/>
      <c r="U94" s="17"/>
      <c r="V94" s="17"/>
      <c r="W94" s="17"/>
    </row>
    <row r="95" spans="11:23" x14ac:dyDescent="0.2">
      <c r="K95" s="17"/>
      <c r="M95" s="17"/>
      <c r="N95" s="17"/>
      <c r="Q95" s="17"/>
      <c r="R95" s="17"/>
      <c r="S95" s="17"/>
      <c r="T95" s="17"/>
      <c r="U95" s="17"/>
      <c r="V95" s="17"/>
      <c r="W95" s="17"/>
    </row>
    <row r="96" spans="11:23" x14ac:dyDescent="0.2">
      <c r="K96" s="17"/>
      <c r="M96" s="17"/>
      <c r="N96" s="17"/>
      <c r="Q96" s="17"/>
      <c r="R96" s="17"/>
      <c r="S96" s="17"/>
      <c r="T96" s="17"/>
      <c r="U96" s="17"/>
      <c r="V96" s="17"/>
      <c r="W96" s="17"/>
    </row>
    <row r="97" spans="11:23" x14ac:dyDescent="0.2">
      <c r="K97" s="17"/>
      <c r="M97" s="17"/>
      <c r="N97" s="17"/>
      <c r="Q97" s="17"/>
      <c r="R97" s="17"/>
      <c r="S97" s="17"/>
      <c r="T97" s="17"/>
      <c r="U97" s="17"/>
      <c r="V97" s="17"/>
      <c r="W97" s="17"/>
    </row>
    <row r="98" spans="11:23" x14ac:dyDescent="0.2">
      <c r="K98" s="17"/>
      <c r="M98" s="17"/>
      <c r="N98" s="17"/>
      <c r="Q98" s="17"/>
      <c r="R98" s="17"/>
      <c r="S98" s="17"/>
      <c r="T98" s="17"/>
      <c r="U98" s="17"/>
      <c r="V98" s="17"/>
      <c r="W98" s="17"/>
    </row>
    <row r="99" spans="11:23" x14ac:dyDescent="0.2">
      <c r="K99" s="17"/>
      <c r="M99" s="17"/>
      <c r="N99" s="17"/>
      <c r="Q99" s="17"/>
      <c r="R99" s="17"/>
      <c r="S99" s="17"/>
      <c r="T99" s="17"/>
      <c r="U99" s="17"/>
      <c r="V99" s="17"/>
      <c r="W99" s="17"/>
    </row>
    <row r="100" spans="11:23" x14ac:dyDescent="0.2">
      <c r="K100" s="17"/>
      <c r="M100" s="17"/>
      <c r="N100" s="17"/>
      <c r="Q100" s="17"/>
      <c r="R100" s="17"/>
      <c r="S100" s="17"/>
      <c r="T100" s="17"/>
      <c r="U100" s="17"/>
      <c r="V100" s="17"/>
      <c r="W100" s="17"/>
    </row>
    <row r="101" spans="11:23" x14ac:dyDescent="0.2">
      <c r="K101" s="17"/>
      <c r="M101" s="17"/>
      <c r="N101" s="17"/>
      <c r="Q101" s="17"/>
      <c r="R101" s="17"/>
      <c r="S101" s="17"/>
      <c r="T101" s="17"/>
      <c r="U101" s="17"/>
      <c r="V101" s="17"/>
      <c r="W101" s="17"/>
    </row>
    <row r="102" spans="11:23" x14ac:dyDescent="0.2">
      <c r="K102" s="17"/>
      <c r="M102" s="17"/>
      <c r="N102" s="17"/>
      <c r="Q102" s="17"/>
      <c r="R102" s="17"/>
      <c r="S102" s="17"/>
      <c r="T102" s="17"/>
      <c r="U102" s="17"/>
      <c r="V102" s="17"/>
      <c r="W102" s="17"/>
    </row>
    <row r="103" spans="11:23" x14ac:dyDescent="0.2">
      <c r="K103" s="17"/>
      <c r="M103" s="17"/>
      <c r="N103" s="17"/>
      <c r="Q103" s="17"/>
      <c r="R103" s="17"/>
      <c r="S103" s="17"/>
      <c r="T103" s="17"/>
      <c r="U103" s="17"/>
      <c r="V103" s="17"/>
      <c r="W103" s="17"/>
    </row>
    <row r="104" spans="11:23" x14ac:dyDescent="0.2">
      <c r="K104" s="17"/>
      <c r="M104" s="17"/>
      <c r="N104" s="17"/>
      <c r="Q104" s="17"/>
      <c r="R104" s="17"/>
      <c r="S104" s="17"/>
      <c r="T104" s="17"/>
      <c r="U104" s="17"/>
      <c r="V104" s="17"/>
      <c r="W104" s="17"/>
    </row>
    <row r="105" spans="11:23" x14ac:dyDescent="0.2">
      <c r="K105" s="17"/>
      <c r="M105" s="17"/>
      <c r="N105" s="17"/>
      <c r="Q105" s="17"/>
      <c r="R105" s="17"/>
      <c r="S105" s="17"/>
      <c r="T105" s="17"/>
      <c r="U105" s="17"/>
      <c r="V105" s="17"/>
      <c r="W105" s="17"/>
    </row>
    <row r="106" spans="11:23" x14ac:dyDescent="0.2">
      <c r="K106" s="17"/>
      <c r="M106" s="17"/>
      <c r="N106" s="17"/>
      <c r="Q106" s="17"/>
      <c r="R106" s="17"/>
      <c r="S106" s="17"/>
      <c r="T106" s="17"/>
      <c r="U106" s="17"/>
      <c r="V106" s="17"/>
      <c r="W106" s="17"/>
    </row>
    <row r="107" spans="11:23" x14ac:dyDescent="0.2">
      <c r="K107" s="17"/>
      <c r="M107" s="17"/>
      <c r="N107" s="17"/>
      <c r="Q107" s="17"/>
      <c r="R107" s="17"/>
      <c r="S107" s="17"/>
      <c r="T107" s="17"/>
      <c r="U107" s="17"/>
      <c r="V107" s="17"/>
      <c r="W107" s="17"/>
    </row>
    <row r="108" spans="11:23" x14ac:dyDescent="0.2">
      <c r="K108" s="17"/>
      <c r="M108" s="17"/>
      <c r="N108" s="17"/>
      <c r="Q108" s="17"/>
      <c r="R108" s="17"/>
      <c r="S108" s="17"/>
      <c r="T108" s="17"/>
      <c r="U108" s="17"/>
      <c r="V108" s="17"/>
      <c r="W108" s="17"/>
    </row>
    <row r="109" spans="11:23" x14ac:dyDescent="0.2">
      <c r="K109" s="17"/>
      <c r="M109" s="17"/>
      <c r="N109" s="17"/>
      <c r="Q109" s="17"/>
      <c r="R109" s="17"/>
      <c r="S109" s="17"/>
      <c r="T109" s="17"/>
      <c r="U109" s="17"/>
      <c r="V109" s="17"/>
      <c r="W109" s="17"/>
    </row>
    <row r="110" spans="11:23" x14ac:dyDescent="0.2">
      <c r="K110" s="17"/>
      <c r="M110" s="17"/>
      <c r="N110" s="17"/>
      <c r="Q110" s="17"/>
      <c r="R110" s="17"/>
      <c r="S110" s="17"/>
      <c r="T110" s="17"/>
      <c r="U110" s="17"/>
      <c r="V110" s="17"/>
      <c r="W110" s="17"/>
    </row>
    <row r="111" spans="11:23" x14ac:dyDescent="0.2">
      <c r="K111" s="17"/>
      <c r="M111" s="17"/>
      <c r="N111" s="17"/>
      <c r="Q111" s="17"/>
      <c r="R111" s="17"/>
      <c r="S111" s="17"/>
      <c r="T111" s="17"/>
      <c r="U111" s="17"/>
      <c r="V111" s="17"/>
      <c r="W111" s="17"/>
    </row>
    <row r="112" spans="11:23" x14ac:dyDescent="0.2">
      <c r="K112" s="17"/>
      <c r="M112" s="17"/>
      <c r="N112" s="17"/>
      <c r="Q112" s="17"/>
      <c r="R112" s="17"/>
      <c r="S112" s="17"/>
      <c r="T112" s="17"/>
      <c r="U112" s="17"/>
      <c r="V112" s="17"/>
      <c r="W112" s="17"/>
    </row>
    <row r="113" spans="11:23" x14ac:dyDescent="0.2">
      <c r="K113" s="17"/>
      <c r="M113" s="17"/>
      <c r="N113" s="17"/>
      <c r="Q113" s="17"/>
      <c r="R113" s="17"/>
      <c r="S113" s="17"/>
      <c r="T113" s="17"/>
      <c r="U113" s="17"/>
      <c r="V113" s="17"/>
      <c r="W113" s="17"/>
    </row>
    <row r="114" spans="11:23" x14ac:dyDescent="0.2">
      <c r="K114" s="17"/>
      <c r="M114" s="17"/>
      <c r="N114" s="17"/>
      <c r="Q114" s="17"/>
      <c r="R114" s="17"/>
      <c r="S114" s="17"/>
      <c r="T114" s="17"/>
      <c r="U114" s="17"/>
      <c r="V114" s="17"/>
      <c r="W114" s="17"/>
    </row>
    <row r="115" spans="11:23" x14ac:dyDescent="0.2">
      <c r="K115" s="17"/>
      <c r="M115" s="17"/>
      <c r="N115" s="17"/>
      <c r="Q115" s="17"/>
      <c r="R115" s="17"/>
      <c r="S115" s="17"/>
      <c r="T115" s="17"/>
      <c r="U115" s="17"/>
      <c r="V115" s="17"/>
      <c r="W115" s="17"/>
    </row>
    <row r="116" spans="11:23" x14ac:dyDescent="0.2">
      <c r="K116" s="17"/>
      <c r="M116" s="17"/>
      <c r="N116" s="17"/>
      <c r="Q116" s="17"/>
      <c r="R116" s="17"/>
      <c r="S116" s="17"/>
      <c r="T116" s="17"/>
      <c r="U116" s="17"/>
      <c r="V116" s="17"/>
      <c r="W116" s="17"/>
    </row>
    <row r="117" spans="11:23" x14ac:dyDescent="0.2">
      <c r="K117" s="17"/>
      <c r="M117" s="17"/>
      <c r="N117" s="17"/>
      <c r="Q117" s="17"/>
      <c r="R117" s="17"/>
      <c r="S117" s="17"/>
      <c r="T117" s="17"/>
      <c r="U117" s="17"/>
      <c r="V117" s="17"/>
      <c r="W117" s="17"/>
    </row>
    <row r="118" spans="11:23" x14ac:dyDescent="0.2">
      <c r="K118" s="17"/>
      <c r="M118" s="17"/>
      <c r="N118" s="17"/>
      <c r="Q118" s="17"/>
      <c r="R118" s="17"/>
      <c r="S118" s="17"/>
      <c r="T118" s="17"/>
      <c r="U118" s="17"/>
      <c r="V118" s="17"/>
      <c r="W118" s="17"/>
    </row>
    <row r="119" spans="11:23" x14ac:dyDescent="0.2">
      <c r="K119" s="17"/>
      <c r="M119" s="17"/>
      <c r="N119" s="17"/>
      <c r="Q119" s="17"/>
      <c r="R119" s="17"/>
      <c r="S119" s="17"/>
      <c r="T119" s="17"/>
      <c r="U119" s="17"/>
      <c r="V119" s="17"/>
      <c r="W119" s="17"/>
    </row>
    <row r="120" spans="11:23" x14ac:dyDescent="0.2">
      <c r="K120" s="17"/>
      <c r="M120" s="17"/>
      <c r="N120" s="17"/>
      <c r="Q120" s="17"/>
      <c r="R120" s="17"/>
      <c r="S120" s="17"/>
      <c r="T120" s="17"/>
      <c r="U120" s="17"/>
      <c r="V120" s="17"/>
      <c r="W120" s="17"/>
    </row>
    <row r="121" spans="11:23" x14ac:dyDescent="0.2">
      <c r="K121" s="17"/>
      <c r="M121" s="17"/>
      <c r="N121" s="17"/>
      <c r="Q121" s="17"/>
      <c r="R121" s="17"/>
      <c r="S121" s="17"/>
      <c r="T121" s="17"/>
      <c r="U121" s="17"/>
      <c r="V121" s="17"/>
      <c r="W121" s="17"/>
    </row>
    <row r="122" spans="11:23" x14ac:dyDescent="0.2">
      <c r="K122" s="17"/>
      <c r="M122" s="17"/>
      <c r="N122" s="17"/>
      <c r="Q122" s="17"/>
      <c r="R122" s="17"/>
      <c r="S122" s="17"/>
      <c r="T122" s="17"/>
      <c r="U122" s="17"/>
      <c r="V122" s="17"/>
      <c r="W122" s="17"/>
    </row>
    <row r="123" spans="11:23" x14ac:dyDescent="0.2">
      <c r="K123" s="17"/>
      <c r="M123" s="17"/>
      <c r="N123" s="17"/>
      <c r="Q123" s="17"/>
      <c r="R123" s="17"/>
      <c r="S123" s="17"/>
      <c r="T123" s="17"/>
      <c r="U123" s="17"/>
      <c r="V123" s="17"/>
      <c r="W123" s="17"/>
    </row>
    <row r="124" spans="11:23" x14ac:dyDescent="0.2">
      <c r="K124" s="17"/>
      <c r="M124" s="17"/>
      <c r="N124" s="17"/>
      <c r="Q124" s="17"/>
      <c r="R124" s="17"/>
      <c r="S124" s="17"/>
      <c r="T124" s="17"/>
      <c r="U124" s="17"/>
      <c r="V124" s="17"/>
      <c r="W124" s="17"/>
    </row>
    <row r="125" spans="11:23" x14ac:dyDescent="0.2">
      <c r="K125" s="17"/>
      <c r="M125" s="17"/>
      <c r="N125" s="17"/>
      <c r="Q125" s="17"/>
      <c r="R125" s="17"/>
      <c r="S125" s="17"/>
      <c r="T125" s="17"/>
      <c r="U125" s="17"/>
      <c r="V125" s="17"/>
      <c r="W125" s="17"/>
    </row>
    <row r="126" spans="11:23" x14ac:dyDescent="0.2">
      <c r="K126" s="17"/>
      <c r="M126" s="17"/>
      <c r="N126" s="17"/>
      <c r="Q126" s="17"/>
      <c r="R126" s="17"/>
      <c r="S126" s="17"/>
      <c r="T126" s="17"/>
      <c r="U126" s="17"/>
      <c r="V126" s="17"/>
      <c r="W126" s="17"/>
    </row>
    <row r="127" spans="11:23" x14ac:dyDescent="0.2">
      <c r="K127" s="17"/>
      <c r="M127" s="17"/>
      <c r="N127" s="17"/>
      <c r="Q127" s="17"/>
      <c r="R127" s="17"/>
      <c r="S127" s="17"/>
      <c r="T127" s="17"/>
      <c r="U127" s="17"/>
      <c r="V127" s="17"/>
      <c r="W127" s="17"/>
    </row>
    <row r="128" spans="11:23" x14ac:dyDescent="0.2">
      <c r="K128" s="17"/>
      <c r="M128" s="17"/>
      <c r="N128" s="17"/>
      <c r="Q128" s="17"/>
      <c r="R128" s="17"/>
      <c r="S128" s="17"/>
      <c r="T128" s="17"/>
      <c r="U128" s="17"/>
      <c r="V128" s="17"/>
      <c r="W128" s="17"/>
    </row>
    <row r="129" spans="11:23" x14ac:dyDescent="0.2">
      <c r="K129" s="17"/>
      <c r="M129" s="17"/>
      <c r="N129" s="17"/>
      <c r="Q129" s="17"/>
      <c r="R129" s="17"/>
      <c r="S129" s="17"/>
      <c r="T129" s="17"/>
      <c r="U129" s="17"/>
      <c r="V129" s="17"/>
      <c r="W129" s="17"/>
    </row>
    <row r="130" spans="11:23" x14ac:dyDescent="0.2">
      <c r="K130" s="17"/>
      <c r="M130" s="17"/>
      <c r="N130" s="17"/>
      <c r="Q130" s="17"/>
      <c r="R130" s="17"/>
      <c r="S130" s="17"/>
      <c r="T130" s="17"/>
      <c r="U130" s="17"/>
      <c r="V130" s="17"/>
      <c r="W130" s="17"/>
    </row>
    <row r="131" spans="11:23" x14ac:dyDescent="0.2">
      <c r="K131" s="17"/>
      <c r="M131" s="17"/>
      <c r="N131" s="17"/>
      <c r="Q131" s="17"/>
      <c r="R131" s="17"/>
      <c r="S131" s="17"/>
      <c r="T131" s="17"/>
      <c r="U131" s="17"/>
      <c r="V131" s="17"/>
      <c r="W131" s="17"/>
    </row>
    <row r="132" spans="11:23" x14ac:dyDescent="0.2">
      <c r="K132" s="17"/>
      <c r="M132" s="17"/>
      <c r="N132" s="17"/>
      <c r="Q132" s="17"/>
      <c r="R132" s="17"/>
      <c r="S132" s="17"/>
      <c r="T132" s="17"/>
      <c r="U132" s="17"/>
      <c r="V132" s="17"/>
      <c r="W132" s="17"/>
    </row>
    <row r="133" spans="11:23" x14ac:dyDescent="0.2">
      <c r="K133" s="17"/>
      <c r="M133" s="17"/>
      <c r="N133" s="17"/>
      <c r="Q133" s="17"/>
      <c r="R133" s="17"/>
      <c r="S133" s="17"/>
      <c r="T133" s="17"/>
      <c r="U133" s="17"/>
      <c r="V133" s="17"/>
      <c r="W133" s="17"/>
    </row>
    <row r="134" spans="11:23" x14ac:dyDescent="0.2">
      <c r="K134" s="17"/>
      <c r="M134" s="17"/>
      <c r="N134" s="17"/>
      <c r="Q134" s="17"/>
      <c r="R134" s="17"/>
      <c r="S134" s="17"/>
      <c r="T134" s="17"/>
      <c r="U134" s="17"/>
      <c r="V134" s="17"/>
      <c r="W134" s="17"/>
    </row>
    <row r="135" spans="11:23" x14ac:dyDescent="0.2">
      <c r="K135" s="17"/>
      <c r="M135" s="17"/>
      <c r="N135" s="17"/>
      <c r="Q135" s="17"/>
      <c r="R135" s="17"/>
      <c r="S135" s="17"/>
      <c r="T135" s="17"/>
      <c r="U135" s="17"/>
      <c r="V135" s="17"/>
      <c r="W135" s="17"/>
    </row>
    <row r="136" spans="11:23" x14ac:dyDescent="0.2">
      <c r="K136" s="17"/>
      <c r="M136" s="17"/>
      <c r="N136" s="17"/>
      <c r="Q136" s="17"/>
      <c r="R136" s="17"/>
      <c r="S136" s="17"/>
      <c r="T136" s="17"/>
      <c r="U136" s="17"/>
      <c r="V136" s="17"/>
      <c r="W136" s="17"/>
    </row>
    <row r="137" spans="11:23" x14ac:dyDescent="0.2">
      <c r="K137" s="17"/>
      <c r="M137" s="17"/>
      <c r="N137" s="17"/>
      <c r="Q137" s="17"/>
      <c r="R137" s="17"/>
      <c r="S137" s="17"/>
      <c r="T137" s="17"/>
      <c r="U137" s="17"/>
      <c r="V137" s="17"/>
      <c r="W137" s="17"/>
    </row>
    <row r="138" spans="11:23" x14ac:dyDescent="0.2">
      <c r="K138" s="17"/>
      <c r="M138" s="17"/>
      <c r="N138" s="17"/>
      <c r="Q138" s="17"/>
      <c r="R138" s="17"/>
      <c r="S138" s="17"/>
      <c r="T138" s="17"/>
      <c r="U138" s="17"/>
      <c r="V138" s="17"/>
      <c r="W138" s="17"/>
    </row>
    <row r="139" spans="11:23" x14ac:dyDescent="0.2">
      <c r="K139" s="17"/>
      <c r="M139" s="17"/>
      <c r="N139" s="17"/>
      <c r="Q139" s="17"/>
      <c r="R139" s="17"/>
      <c r="S139" s="17"/>
      <c r="T139" s="17"/>
      <c r="U139" s="17"/>
      <c r="V139" s="17"/>
      <c r="W139" s="17"/>
    </row>
    <row r="140" spans="11:23" x14ac:dyDescent="0.2">
      <c r="K140" s="17"/>
      <c r="M140" s="17"/>
      <c r="N140" s="17"/>
      <c r="Q140" s="17"/>
      <c r="R140" s="17"/>
      <c r="S140" s="17"/>
      <c r="T140" s="17"/>
      <c r="U140" s="17"/>
      <c r="V140" s="17"/>
      <c r="W140" s="17"/>
    </row>
    <row r="141" spans="11:23" x14ac:dyDescent="0.2">
      <c r="K141" s="17"/>
      <c r="M141" s="17"/>
      <c r="N141" s="17"/>
      <c r="Q141" s="17"/>
      <c r="R141" s="17"/>
      <c r="S141" s="17"/>
      <c r="T141" s="17"/>
      <c r="U141" s="17"/>
      <c r="V141" s="17"/>
      <c r="W141" s="17"/>
    </row>
  </sheetData>
  <sortState xmlns:xlrd2="http://schemas.microsoft.com/office/spreadsheetml/2017/richdata2" ref="B3:I24">
    <sortCondition descending="1" ref="I3:I24"/>
  </sortState>
  <hyperlinks>
    <hyperlink ref="O16" r:id="rId1" display="OLIVIERI Bernard" xr:uid="{F1C93BBE-E67C-4F7D-A49D-C9422FA98422}"/>
    <hyperlink ref="O19" r:id="rId2" display="SAUVAN Jean-Pierre" xr:uid="{01050710-CE70-4CA1-A69D-0D2FEF9700C6}"/>
    <hyperlink ref="O7" r:id="rId3" display="NOBLET Erwan" xr:uid="{222DE030-DCB6-4514-97EC-DABA23C1E2C1}"/>
    <hyperlink ref="N1" r:id="rId4" xr:uid="{7A8311D9-3FCE-4CC1-AD58-07114023CF4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4</vt:i4>
      </vt:variant>
    </vt:vector>
  </HeadingPairs>
  <TitlesOfParts>
    <vt:vector size="18" baseType="lpstr">
      <vt:lpstr>Systéme de point 25</vt:lpstr>
      <vt:lpstr>Synthése 1 - 25</vt:lpstr>
      <vt:lpstr>Syntèse finale - 25</vt:lpstr>
      <vt:lpstr>TOTAL 2025</vt:lpstr>
      <vt:lpstr>San Remo 25</vt:lpstr>
      <vt:lpstr>Antibes 25</vt:lpstr>
      <vt:lpstr>Argentario 25</vt:lpstr>
      <vt:lpstr>Barcelona 25</vt:lpstr>
      <vt:lpstr>Palma 25</vt:lpstr>
      <vt:lpstr>Mahon 25</vt:lpstr>
      <vt:lpstr>Imperia 25</vt:lpstr>
      <vt:lpstr>Monaco 25</vt:lpstr>
      <vt:lpstr>Cannes 25</vt:lpstr>
      <vt:lpstr>Saint-Tropez 25</vt:lpstr>
      <vt:lpstr>'TOTAL 2025'!Impression_des_titres</vt:lpstr>
      <vt:lpstr>'Synthése 1 - 25'!Zone_d_impression</vt:lpstr>
      <vt:lpstr>'Systéme de point 25'!Zone_d_impression</vt:lpstr>
      <vt:lpstr>'TOTAL 2025'!Zone_d_impression</vt:lpstr>
    </vt:vector>
  </TitlesOfParts>
  <Company>god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REGATES IMPERIALES 2007</dc:title>
  <dc:creator>god</dc:creator>
  <cp:lastModifiedBy>Renaud Godard</cp:lastModifiedBy>
  <cp:lastPrinted>2023-07-10T15:52:28Z</cp:lastPrinted>
  <dcterms:created xsi:type="dcterms:W3CDTF">2005-07-24T15:37:58Z</dcterms:created>
  <dcterms:modified xsi:type="dcterms:W3CDTF">2025-10-10T15:05:44Z</dcterms:modified>
</cp:coreProperties>
</file>